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imee\Documents\Fishing Club Stuff\"/>
    </mc:Choice>
  </mc:AlternateContent>
  <bookViews>
    <workbookView xWindow="0" yWindow="0" windowWidth="20490" windowHeight="7755" tabRatio="736"/>
  </bookViews>
  <sheets>
    <sheet name="Angler of the year - Open Line" sheetId="8" r:id="rId1"/>
    <sheet name="Angler of the year - Junior" sheetId="12" r:id="rId2"/>
    <sheet name="Angler of the year -Spear" sheetId="11" r:id="rId3"/>
    <sheet name="Game Section" sheetId="13" r:id="rId4"/>
    <sheet name="Boat" sheetId="17" r:id="rId5"/>
    <sheet name="IGFA Points" sheetId="15" r:id="rId6"/>
    <sheet name="Individual" sheetId="18" r:id="rId7"/>
    <sheet name="Reporting" sheetId="19" r:id="rId8"/>
  </sheets>
  <definedNames>
    <definedName name="_xlnm._FilterDatabase" localSheetId="0" hidden="1">'Angler of the year - Open Line'!$E$4:$AL$19</definedName>
    <definedName name="_xlnm._FilterDatabase" localSheetId="3" hidden="1">'Game Section'!$A$3:$J$79</definedName>
    <definedName name="Section" localSheetId="1">#REF!</definedName>
    <definedName name="Section">#REF!</definedName>
    <definedName name="Species_list" localSheetId="1">#REF!</definedName>
    <definedName name="Species_list">#REF!</definedName>
  </definedNames>
  <calcPr calcId="19102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J80" i="13" l="1"/>
  <c r="J38" i="13"/>
  <c r="H30" i="19" l="1"/>
  <c r="H31" i="19"/>
  <c r="H32" i="19"/>
  <c r="H33" i="19"/>
  <c r="H34" i="19"/>
  <c r="H35" i="19"/>
  <c r="H29" i="19"/>
  <c r="J28" i="13"/>
  <c r="J23" i="13"/>
  <c r="J24" i="13"/>
  <c r="J25" i="13"/>
  <c r="J26" i="13"/>
  <c r="J17" i="13" l="1"/>
  <c r="J12" i="13" l="1"/>
  <c r="J10" i="13"/>
  <c r="J8" i="13"/>
  <c r="J7" i="13"/>
  <c r="J6" i="13"/>
  <c r="N6" i="13" l="1"/>
  <c r="N54" i="8" l="1"/>
  <c r="J54" i="8"/>
  <c r="H54" i="8"/>
  <c r="P54" i="8"/>
  <c r="L54" i="8"/>
  <c r="H18" i="8" l="1"/>
  <c r="J18" i="8"/>
  <c r="L18" i="8"/>
  <c r="N18" i="8"/>
  <c r="P18" i="8"/>
  <c r="R18" i="8"/>
  <c r="T18" i="8"/>
  <c r="V18" i="8"/>
  <c r="X18" i="8"/>
  <c r="Z18" i="8"/>
  <c r="AB18" i="8"/>
  <c r="AD18" i="8"/>
  <c r="AF18" i="8"/>
  <c r="AH18" i="8"/>
  <c r="AJ18" i="8"/>
  <c r="AL18" i="8"/>
  <c r="H14" i="8"/>
  <c r="J14" i="8"/>
  <c r="L14" i="8"/>
  <c r="N14" i="8"/>
  <c r="P14" i="8"/>
  <c r="R14" i="8"/>
  <c r="T14" i="8"/>
  <c r="V14" i="8"/>
  <c r="X14" i="8"/>
  <c r="Z14" i="8"/>
  <c r="AB14" i="8"/>
  <c r="AD14" i="8"/>
  <c r="AF14" i="8"/>
  <c r="AH14" i="8"/>
  <c r="AJ14" i="8"/>
  <c r="AL14" i="8"/>
  <c r="H47" i="8"/>
  <c r="J47" i="8"/>
  <c r="L47" i="8"/>
  <c r="N47" i="8"/>
  <c r="P47" i="8"/>
  <c r="R47" i="8"/>
  <c r="T47" i="8"/>
  <c r="V47" i="8"/>
  <c r="X47" i="8"/>
  <c r="Z47" i="8"/>
  <c r="AB47" i="8"/>
  <c r="AD47" i="8"/>
  <c r="AF47" i="8"/>
  <c r="AH47" i="8"/>
  <c r="AJ47" i="8"/>
  <c r="AL47" i="8"/>
  <c r="H15" i="8"/>
  <c r="J15" i="8"/>
  <c r="L15" i="8"/>
  <c r="N15" i="8"/>
  <c r="P15" i="8"/>
  <c r="R15" i="8"/>
  <c r="T15" i="8"/>
  <c r="V15" i="8"/>
  <c r="X15" i="8"/>
  <c r="Z15" i="8"/>
  <c r="AB15" i="8"/>
  <c r="AD15" i="8"/>
  <c r="AF15" i="8"/>
  <c r="AH15" i="8"/>
  <c r="AJ15" i="8"/>
  <c r="AL15" i="8"/>
  <c r="H32" i="8"/>
  <c r="J32" i="8"/>
  <c r="L32" i="8"/>
  <c r="N32" i="8"/>
  <c r="P32" i="8"/>
  <c r="R32" i="8"/>
  <c r="T32" i="8"/>
  <c r="V32" i="8"/>
  <c r="X32" i="8"/>
  <c r="Z32" i="8"/>
  <c r="AB32" i="8"/>
  <c r="AD32" i="8"/>
  <c r="AF32" i="8"/>
  <c r="AH32" i="8"/>
  <c r="AJ32" i="8"/>
  <c r="AL32" i="8"/>
  <c r="H20" i="8"/>
  <c r="J20" i="8"/>
  <c r="L20" i="8"/>
  <c r="N20" i="8"/>
  <c r="P20" i="8"/>
  <c r="R20" i="8"/>
  <c r="T20" i="8"/>
  <c r="V20" i="8"/>
  <c r="X20" i="8"/>
  <c r="Z20" i="8"/>
  <c r="AB20" i="8"/>
  <c r="AD20" i="8"/>
  <c r="AF20" i="8"/>
  <c r="AH20" i="8"/>
  <c r="AJ20" i="8"/>
  <c r="AL20" i="8"/>
  <c r="H35" i="8"/>
  <c r="J35" i="8"/>
  <c r="L35" i="8"/>
  <c r="N35" i="8"/>
  <c r="P35" i="8"/>
  <c r="R35" i="8"/>
  <c r="T35" i="8"/>
  <c r="V35" i="8"/>
  <c r="X35" i="8"/>
  <c r="Z35" i="8"/>
  <c r="AB35" i="8"/>
  <c r="AD35" i="8"/>
  <c r="AF35" i="8"/>
  <c r="AH35" i="8"/>
  <c r="AJ35" i="8"/>
  <c r="AL35" i="8"/>
  <c r="H53" i="8"/>
  <c r="J53" i="8"/>
  <c r="L53" i="8"/>
  <c r="N53" i="8"/>
  <c r="P53" i="8"/>
  <c r="R53" i="8"/>
  <c r="T53" i="8"/>
  <c r="V53" i="8"/>
  <c r="X53" i="8"/>
  <c r="Z53" i="8"/>
  <c r="AB53" i="8"/>
  <c r="AD53" i="8"/>
  <c r="AF53" i="8"/>
  <c r="AH53" i="8"/>
  <c r="AJ53" i="8"/>
  <c r="AL53" i="8"/>
  <c r="H30" i="8"/>
  <c r="J30" i="8"/>
  <c r="L30" i="8"/>
  <c r="N30" i="8"/>
  <c r="P30" i="8"/>
  <c r="R30" i="8"/>
  <c r="T30" i="8"/>
  <c r="V30" i="8"/>
  <c r="X30" i="8"/>
  <c r="Z30" i="8"/>
  <c r="AB30" i="8"/>
  <c r="AD30" i="8"/>
  <c r="AF30" i="8"/>
  <c r="AH30" i="8"/>
  <c r="AJ30" i="8"/>
  <c r="AL30" i="8"/>
  <c r="E56" i="8"/>
  <c r="H56" i="8"/>
  <c r="J56" i="8"/>
  <c r="L56" i="8"/>
  <c r="N56" i="8"/>
  <c r="P56" i="8"/>
  <c r="R56" i="8"/>
  <c r="T56" i="8"/>
  <c r="V56" i="8"/>
  <c r="X56" i="8"/>
  <c r="Z56" i="8"/>
  <c r="AB56" i="8"/>
  <c r="AD56" i="8"/>
  <c r="AF56" i="8"/>
  <c r="AH56" i="8"/>
  <c r="AJ56" i="8"/>
  <c r="AL56" i="8"/>
  <c r="E57" i="8"/>
  <c r="H57" i="8"/>
  <c r="J57" i="8"/>
  <c r="L57" i="8"/>
  <c r="N57" i="8"/>
  <c r="P57" i="8"/>
  <c r="R57" i="8"/>
  <c r="T57" i="8"/>
  <c r="V57" i="8"/>
  <c r="X57" i="8"/>
  <c r="Z57" i="8"/>
  <c r="AB57" i="8"/>
  <c r="AD57" i="8"/>
  <c r="AF57" i="8"/>
  <c r="AH57" i="8"/>
  <c r="AJ57" i="8"/>
  <c r="AL57" i="8"/>
  <c r="E58" i="8"/>
  <c r="H58" i="8"/>
  <c r="J58" i="8"/>
  <c r="L58" i="8"/>
  <c r="N58" i="8"/>
  <c r="P58" i="8"/>
  <c r="R58" i="8"/>
  <c r="T58" i="8"/>
  <c r="V58" i="8"/>
  <c r="X58" i="8"/>
  <c r="Z58" i="8"/>
  <c r="AB58" i="8"/>
  <c r="AD58" i="8"/>
  <c r="AF58" i="8"/>
  <c r="AH58" i="8"/>
  <c r="AJ58" i="8"/>
  <c r="AL58" i="8"/>
  <c r="E59" i="8"/>
  <c r="H59" i="8"/>
  <c r="J59" i="8"/>
  <c r="L59" i="8"/>
  <c r="N59" i="8"/>
  <c r="P59" i="8"/>
  <c r="R59" i="8"/>
  <c r="T59" i="8"/>
  <c r="V59" i="8"/>
  <c r="X59" i="8"/>
  <c r="Z59" i="8"/>
  <c r="AB59" i="8"/>
  <c r="AD59" i="8"/>
  <c r="AF59" i="8"/>
  <c r="AH59" i="8"/>
  <c r="AJ59" i="8"/>
  <c r="AL59" i="8"/>
  <c r="E60" i="8"/>
  <c r="H60" i="8"/>
  <c r="J60" i="8"/>
  <c r="L60" i="8"/>
  <c r="N60" i="8"/>
  <c r="P60" i="8"/>
  <c r="R60" i="8"/>
  <c r="T60" i="8"/>
  <c r="V60" i="8"/>
  <c r="X60" i="8"/>
  <c r="Z60" i="8"/>
  <c r="AB60" i="8"/>
  <c r="AD60" i="8"/>
  <c r="AF60" i="8"/>
  <c r="AH60" i="8"/>
  <c r="AJ60" i="8"/>
  <c r="AL60" i="8"/>
  <c r="E61" i="8"/>
  <c r="H61" i="8"/>
  <c r="J61" i="8"/>
  <c r="L61" i="8"/>
  <c r="N61" i="8"/>
  <c r="P61" i="8"/>
  <c r="R61" i="8"/>
  <c r="T61" i="8"/>
  <c r="V61" i="8"/>
  <c r="X61" i="8"/>
  <c r="Z61" i="8"/>
  <c r="AB61" i="8"/>
  <c r="AD61" i="8"/>
  <c r="AF61" i="8"/>
  <c r="AH61" i="8"/>
  <c r="AJ61" i="8"/>
  <c r="AL61" i="8"/>
  <c r="E62" i="8"/>
  <c r="H62" i="8"/>
  <c r="J62" i="8"/>
  <c r="L62" i="8"/>
  <c r="N62" i="8"/>
  <c r="P62" i="8"/>
  <c r="R62" i="8"/>
  <c r="T62" i="8"/>
  <c r="V62" i="8"/>
  <c r="X62" i="8"/>
  <c r="Z62" i="8"/>
  <c r="AB62" i="8"/>
  <c r="AD62" i="8"/>
  <c r="AF62" i="8"/>
  <c r="AH62" i="8"/>
  <c r="AJ62" i="8"/>
  <c r="AL62" i="8"/>
  <c r="F59" i="8" l="1"/>
  <c r="F56" i="8"/>
  <c r="F61" i="8"/>
  <c r="F57" i="8"/>
  <c r="F58" i="8"/>
  <c r="F60" i="8"/>
  <c r="F62" i="8"/>
  <c r="F53" i="8"/>
  <c r="V38" i="8"/>
  <c r="V31" i="8"/>
  <c r="AD7" i="8" l="1"/>
  <c r="AH5" i="11" l="1"/>
  <c r="AH4" i="11"/>
  <c r="AH7" i="11"/>
  <c r="AH11" i="11"/>
  <c r="AH8" i="11"/>
  <c r="AH6" i="11"/>
  <c r="AH10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9" i="11"/>
  <c r="AD5" i="11"/>
  <c r="AD4" i="11"/>
  <c r="AD7" i="11"/>
  <c r="AD11" i="11"/>
  <c r="AD8" i="11"/>
  <c r="AD6" i="11"/>
  <c r="AD9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10" i="11"/>
  <c r="Z5" i="11"/>
  <c r="Z4" i="11"/>
  <c r="Z7" i="11"/>
  <c r="Z11" i="11"/>
  <c r="Z8" i="11"/>
  <c r="Z6" i="11"/>
  <c r="Z9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10" i="11"/>
  <c r="V5" i="11"/>
  <c r="V4" i="11"/>
  <c r="V7" i="11"/>
  <c r="V11" i="11"/>
  <c r="V8" i="11"/>
  <c r="V6" i="11"/>
  <c r="V9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10" i="11"/>
  <c r="R5" i="11"/>
  <c r="R4" i="11"/>
  <c r="R7" i="11"/>
  <c r="R11" i="11"/>
  <c r="R8" i="11"/>
  <c r="R6" i="11"/>
  <c r="R9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10" i="11"/>
  <c r="N5" i="11"/>
  <c r="N4" i="11"/>
  <c r="N7" i="11"/>
  <c r="N11" i="11"/>
  <c r="N8" i="11"/>
  <c r="N6" i="11"/>
  <c r="N9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10" i="11"/>
  <c r="J5" i="11"/>
  <c r="J4" i="11"/>
  <c r="J7" i="11"/>
  <c r="J11" i="11"/>
  <c r="J8" i="11"/>
  <c r="J6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10" i="11"/>
  <c r="H5" i="11"/>
  <c r="H4" i="11"/>
  <c r="H7" i="11"/>
  <c r="H11" i="11"/>
  <c r="H8" i="11"/>
  <c r="H6" i="11"/>
  <c r="H9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10" i="11"/>
  <c r="AL14" i="12"/>
  <c r="AL9" i="12"/>
  <c r="AL7" i="12"/>
  <c r="AL5" i="12"/>
  <c r="AL6" i="12"/>
  <c r="AL10" i="12"/>
  <c r="AL8" i="12"/>
  <c r="AL11" i="12"/>
  <c r="AL13" i="12"/>
  <c r="AL4" i="12"/>
  <c r="AL15" i="12"/>
  <c r="AL16" i="12"/>
  <c r="AL17" i="12"/>
  <c r="AL18" i="12"/>
  <c r="AL19" i="12"/>
  <c r="AL20" i="12"/>
  <c r="AL21" i="12"/>
  <c r="AL22" i="12"/>
  <c r="AL23" i="12"/>
  <c r="AL24" i="12"/>
  <c r="AL25" i="12"/>
  <c r="AL26" i="12"/>
  <c r="AL27" i="12"/>
  <c r="AL28" i="12"/>
  <c r="AL29" i="12"/>
  <c r="AL30" i="12"/>
  <c r="AL31" i="12"/>
  <c r="AL32" i="12"/>
  <c r="AL33" i="12"/>
  <c r="AL34" i="12"/>
  <c r="AL35" i="12"/>
  <c r="AL36" i="12"/>
  <c r="AL37" i="12"/>
  <c r="AL38" i="12"/>
  <c r="AL39" i="12"/>
  <c r="AL40" i="12"/>
  <c r="AL41" i="12"/>
  <c r="AL42" i="12"/>
  <c r="AL43" i="12"/>
  <c r="AL44" i="12"/>
  <c r="AL45" i="12"/>
  <c r="AL46" i="12"/>
  <c r="AL47" i="12"/>
  <c r="AL12" i="12"/>
  <c r="AH14" i="12"/>
  <c r="AH9" i="12"/>
  <c r="AH7" i="12"/>
  <c r="AH5" i="12"/>
  <c r="AH6" i="12"/>
  <c r="AH10" i="12"/>
  <c r="AH8" i="12"/>
  <c r="AH11" i="12"/>
  <c r="AH13" i="12"/>
  <c r="AH4" i="12"/>
  <c r="AH15" i="12"/>
  <c r="AH16" i="12"/>
  <c r="AH17" i="12"/>
  <c r="AH18" i="12"/>
  <c r="AH19" i="12"/>
  <c r="AH20" i="12"/>
  <c r="AH21" i="12"/>
  <c r="AH22" i="12"/>
  <c r="AH23" i="12"/>
  <c r="AH24" i="12"/>
  <c r="AH25" i="12"/>
  <c r="AH26" i="12"/>
  <c r="AH27" i="12"/>
  <c r="AH28" i="12"/>
  <c r="AH29" i="12"/>
  <c r="AH30" i="12"/>
  <c r="AH31" i="12"/>
  <c r="AH32" i="12"/>
  <c r="AH33" i="12"/>
  <c r="AH34" i="12"/>
  <c r="AH35" i="12"/>
  <c r="AH36" i="12"/>
  <c r="AH37" i="12"/>
  <c r="AH38" i="12"/>
  <c r="AH39" i="12"/>
  <c r="AH40" i="12"/>
  <c r="AH41" i="12"/>
  <c r="AH42" i="12"/>
  <c r="AH43" i="12"/>
  <c r="AH44" i="12"/>
  <c r="AH45" i="12"/>
  <c r="AH46" i="12"/>
  <c r="AH47" i="12"/>
  <c r="AH12" i="12"/>
  <c r="AD14" i="12"/>
  <c r="AD9" i="12"/>
  <c r="AD7" i="12"/>
  <c r="AD5" i="12"/>
  <c r="AD6" i="12"/>
  <c r="AD10" i="12"/>
  <c r="AD8" i="12"/>
  <c r="AD11" i="12"/>
  <c r="AD13" i="12"/>
  <c r="AD4" i="12"/>
  <c r="AD15" i="12"/>
  <c r="AD16" i="12"/>
  <c r="AD17" i="12"/>
  <c r="AD18" i="12"/>
  <c r="AD19" i="12"/>
  <c r="AD20" i="12"/>
  <c r="AD21" i="12"/>
  <c r="AD22" i="12"/>
  <c r="AD23" i="12"/>
  <c r="AD24" i="12"/>
  <c r="AD25" i="12"/>
  <c r="AD26" i="12"/>
  <c r="AD27" i="12"/>
  <c r="AD28" i="12"/>
  <c r="AD29" i="12"/>
  <c r="AD30" i="12"/>
  <c r="AD31" i="12"/>
  <c r="AD32" i="12"/>
  <c r="AD33" i="12"/>
  <c r="AD34" i="12"/>
  <c r="AD35" i="12"/>
  <c r="AD36" i="12"/>
  <c r="AD37" i="12"/>
  <c r="AD38" i="12"/>
  <c r="AD39" i="12"/>
  <c r="AD40" i="12"/>
  <c r="AD41" i="12"/>
  <c r="AD42" i="12"/>
  <c r="AD43" i="12"/>
  <c r="AD44" i="12"/>
  <c r="AD45" i="12"/>
  <c r="AD46" i="12"/>
  <c r="AD47" i="12"/>
  <c r="AD12" i="12"/>
  <c r="V14" i="12"/>
  <c r="V9" i="12"/>
  <c r="V7" i="12"/>
  <c r="V5" i="12"/>
  <c r="V6" i="12"/>
  <c r="V10" i="12"/>
  <c r="V8" i="12"/>
  <c r="V11" i="12"/>
  <c r="V13" i="12"/>
  <c r="V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12" i="12"/>
  <c r="R14" i="12"/>
  <c r="R9" i="12"/>
  <c r="R7" i="12"/>
  <c r="R5" i="12"/>
  <c r="R6" i="12"/>
  <c r="R10" i="12"/>
  <c r="R8" i="12"/>
  <c r="R11" i="12"/>
  <c r="R13" i="12"/>
  <c r="R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12" i="12"/>
  <c r="N14" i="12"/>
  <c r="N9" i="12"/>
  <c r="N7" i="12"/>
  <c r="N5" i="12"/>
  <c r="N6" i="12"/>
  <c r="N10" i="12"/>
  <c r="N8" i="12"/>
  <c r="N11" i="12"/>
  <c r="N13" i="12"/>
  <c r="N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12" i="12"/>
  <c r="J14" i="12"/>
  <c r="J9" i="12"/>
  <c r="J7" i="12"/>
  <c r="J5" i="12"/>
  <c r="J6" i="12"/>
  <c r="J10" i="12"/>
  <c r="J8" i="12"/>
  <c r="J11" i="12"/>
  <c r="J13" i="12"/>
  <c r="J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12" i="12"/>
  <c r="H14" i="12"/>
  <c r="H9" i="12"/>
  <c r="H7" i="12"/>
  <c r="H5" i="12"/>
  <c r="H6" i="12"/>
  <c r="H10" i="12"/>
  <c r="H8" i="12"/>
  <c r="H11" i="12"/>
  <c r="H13" i="12"/>
  <c r="H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12" i="12"/>
  <c r="F7" i="12" l="1"/>
  <c r="AH43" i="8"/>
  <c r="AH25" i="8"/>
  <c r="AH46" i="8"/>
  <c r="AH51" i="8"/>
  <c r="AH40" i="8"/>
  <c r="AH6" i="8"/>
  <c r="AH19" i="8"/>
  <c r="AH41" i="8"/>
  <c r="AH27" i="8"/>
  <c r="AH33" i="8"/>
  <c r="AH44" i="8"/>
  <c r="AH16" i="8"/>
  <c r="AH12" i="8"/>
  <c r="AH22" i="8"/>
  <c r="AH4" i="8"/>
  <c r="AH45" i="8"/>
  <c r="AH36" i="8"/>
  <c r="AH34" i="8"/>
  <c r="AH23" i="8"/>
  <c r="AH42" i="8"/>
  <c r="AH48" i="8"/>
  <c r="AH11" i="8"/>
  <c r="AH9" i="8"/>
  <c r="AH29" i="8"/>
  <c r="AH54" i="8"/>
  <c r="AH26" i="8"/>
  <c r="AH17" i="8"/>
  <c r="AH50" i="8"/>
  <c r="AH21" i="8"/>
  <c r="AH31" i="8"/>
  <c r="AH39" i="8"/>
  <c r="AH7" i="8"/>
  <c r="AH37" i="8"/>
  <c r="AH55" i="8"/>
  <c r="AH24" i="8"/>
  <c r="AH52" i="8"/>
  <c r="AH5" i="8"/>
  <c r="AH13" i="8"/>
  <c r="AH8" i="8"/>
  <c r="AH49" i="8"/>
  <c r="AH10" i="8"/>
  <c r="AH38" i="8"/>
  <c r="AH28" i="8"/>
  <c r="AD43" i="8"/>
  <c r="AD25" i="8"/>
  <c r="AD46" i="8"/>
  <c r="AD51" i="8"/>
  <c r="AD40" i="8"/>
  <c r="AD6" i="8"/>
  <c r="AD19" i="8"/>
  <c r="AD41" i="8"/>
  <c r="AD27" i="8"/>
  <c r="AD33" i="8"/>
  <c r="AD44" i="8"/>
  <c r="AD16" i="8"/>
  <c r="AD12" i="8"/>
  <c r="AD22" i="8"/>
  <c r="AD45" i="8"/>
  <c r="AD36" i="8"/>
  <c r="AD34" i="8"/>
  <c r="AD23" i="8"/>
  <c r="AD42" i="8"/>
  <c r="AD48" i="8"/>
  <c r="AD11" i="8"/>
  <c r="AD9" i="8"/>
  <c r="AD29" i="8"/>
  <c r="AD54" i="8"/>
  <c r="AD26" i="8"/>
  <c r="AD17" i="8"/>
  <c r="AD50" i="8"/>
  <c r="AD21" i="8"/>
  <c r="AD31" i="8"/>
  <c r="AD39" i="8"/>
  <c r="AD37" i="8"/>
  <c r="AD55" i="8"/>
  <c r="AD24" i="8"/>
  <c r="AD52" i="8"/>
  <c r="AD13" i="8"/>
  <c r="AD8" i="8"/>
  <c r="AD49" i="8"/>
  <c r="AD10" i="8"/>
  <c r="AD38" i="8"/>
  <c r="AD28" i="8"/>
  <c r="V43" i="8"/>
  <c r="V25" i="8"/>
  <c r="V46" i="8"/>
  <c r="V51" i="8"/>
  <c r="V40" i="8"/>
  <c r="V6" i="8"/>
  <c r="V19" i="8"/>
  <c r="V41" i="8"/>
  <c r="V27" i="8"/>
  <c r="V33" i="8"/>
  <c r="V44" i="8"/>
  <c r="V16" i="8"/>
  <c r="V12" i="8"/>
  <c r="V22" i="8"/>
  <c r="V4" i="8"/>
  <c r="V45" i="8"/>
  <c r="V36" i="8"/>
  <c r="V34" i="8"/>
  <c r="V23" i="8"/>
  <c r="V42" i="8"/>
  <c r="V48" i="8"/>
  <c r="V11" i="8"/>
  <c r="V9" i="8"/>
  <c r="V29" i="8"/>
  <c r="V54" i="8"/>
  <c r="V26" i="8"/>
  <c r="V17" i="8"/>
  <c r="V50" i="8"/>
  <c r="V21" i="8"/>
  <c r="V39" i="8"/>
  <c r="V7" i="8"/>
  <c r="V37" i="8"/>
  <c r="V55" i="8"/>
  <c r="V24" i="8"/>
  <c r="V52" i="8"/>
  <c r="V5" i="8"/>
  <c r="V13" i="8"/>
  <c r="V8" i="8"/>
  <c r="V49" i="8"/>
  <c r="V10" i="8"/>
  <c r="V28" i="8"/>
  <c r="R43" i="8"/>
  <c r="R25" i="8"/>
  <c r="R46" i="8"/>
  <c r="R51" i="8"/>
  <c r="R40" i="8"/>
  <c r="R6" i="8"/>
  <c r="R19" i="8"/>
  <c r="R41" i="8"/>
  <c r="R27" i="8"/>
  <c r="R33" i="8"/>
  <c r="R44" i="8"/>
  <c r="R16" i="8"/>
  <c r="R12" i="8"/>
  <c r="R22" i="8"/>
  <c r="R4" i="8"/>
  <c r="R45" i="8"/>
  <c r="R36" i="8"/>
  <c r="R34" i="8"/>
  <c r="R23" i="8"/>
  <c r="R42" i="8"/>
  <c r="R48" i="8"/>
  <c r="R11" i="8"/>
  <c r="R9" i="8"/>
  <c r="R29" i="8"/>
  <c r="R54" i="8"/>
  <c r="R26" i="8"/>
  <c r="R17" i="8"/>
  <c r="R50" i="8"/>
  <c r="R21" i="8"/>
  <c r="R31" i="8"/>
  <c r="R39" i="8"/>
  <c r="R7" i="8"/>
  <c r="R37" i="8"/>
  <c r="R55" i="8"/>
  <c r="R24" i="8"/>
  <c r="R52" i="8"/>
  <c r="R5" i="8"/>
  <c r="R13" i="8"/>
  <c r="R8" i="8"/>
  <c r="R49" i="8"/>
  <c r="R10" i="8"/>
  <c r="R38" i="8"/>
  <c r="R28" i="8"/>
  <c r="N43" i="8"/>
  <c r="N25" i="8"/>
  <c r="N46" i="8"/>
  <c r="N51" i="8"/>
  <c r="N40" i="8"/>
  <c r="N6" i="8"/>
  <c r="N19" i="8"/>
  <c r="N41" i="8"/>
  <c r="N27" i="8"/>
  <c r="N33" i="8"/>
  <c r="N44" i="8"/>
  <c r="N16" i="8"/>
  <c r="N12" i="8"/>
  <c r="N22" i="8"/>
  <c r="N4" i="8"/>
  <c r="N45" i="8"/>
  <c r="N36" i="8"/>
  <c r="N34" i="8"/>
  <c r="N23" i="8"/>
  <c r="N42" i="8"/>
  <c r="N48" i="8"/>
  <c r="N11" i="8"/>
  <c r="N9" i="8"/>
  <c r="N29" i="8"/>
  <c r="N26" i="8"/>
  <c r="N17" i="8"/>
  <c r="N50" i="8"/>
  <c r="N21" i="8"/>
  <c r="N31" i="8"/>
  <c r="N39" i="8"/>
  <c r="N7" i="8"/>
  <c r="N37" i="8"/>
  <c r="N24" i="8"/>
  <c r="N52" i="8"/>
  <c r="N5" i="8"/>
  <c r="N13" i="8"/>
  <c r="N8" i="8"/>
  <c r="N49" i="8"/>
  <c r="N10" i="8"/>
  <c r="N38" i="8"/>
  <c r="N28" i="8"/>
  <c r="J43" i="8"/>
  <c r="J25" i="8"/>
  <c r="J46" i="8"/>
  <c r="J51" i="8"/>
  <c r="J40" i="8"/>
  <c r="J6" i="8"/>
  <c r="J19" i="8"/>
  <c r="J41" i="8"/>
  <c r="J27" i="8"/>
  <c r="J33" i="8"/>
  <c r="J44" i="8"/>
  <c r="J16" i="8"/>
  <c r="J12" i="8"/>
  <c r="J22" i="8"/>
  <c r="J4" i="8"/>
  <c r="J45" i="8"/>
  <c r="J36" i="8"/>
  <c r="J34" i="8"/>
  <c r="J23" i="8"/>
  <c r="J42" i="8"/>
  <c r="J48" i="8"/>
  <c r="J11" i="8"/>
  <c r="J9" i="8"/>
  <c r="J29" i="8"/>
  <c r="J26" i="8"/>
  <c r="J17" i="8"/>
  <c r="J50" i="8"/>
  <c r="J21" i="8"/>
  <c r="J31" i="8"/>
  <c r="J39" i="8"/>
  <c r="J7" i="8"/>
  <c r="J37" i="8"/>
  <c r="J55" i="8"/>
  <c r="J24" i="8"/>
  <c r="J52" i="8"/>
  <c r="J5" i="8"/>
  <c r="J13" i="8"/>
  <c r="J8" i="8"/>
  <c r="J49" i="8"/>
  <c r="J10" i="8"/>
  <c r="J38" i="8"/>
  <c r="J28" i="8"/>
  <c r="H43" i="8"/>
  <c r="H25" i="8"/>
  <c r="H46" i="8"/>
  <c r="H51" i="8"/>
  <c r="H40" i="8"/>
  <c r="H6" i="8"/>
  <c r="H19" i="8"/>
  <c r="H41" i="8"/>
  <c r="H27" i="8"/>
  <c r="H33" i="8"/>
  <c r="H44" i="8"/>
  <c r="H16" i="8"/>
  <c r="H12" i="8"/>
  <c r="H22" i="8"/>
  <c r="H4" i="8"/>
  <c r="H45" i="8"/>
  <c r="H36" i="8"/>
  <c r="H34" i="8"/>
  <c r="H23" i="8"/>
  <c r="H42" i="8"/>
  <c r="H48" i="8"/>
  <c r="H11" i="8"/>
  <c r="H9" i="8"/>
  <c r="H29" i="8"/>
  <c r="H26" i="8"/>
  <c r="H17" i="8"/>
  <c r="H50" i="8"/>
  <c r="H21" i="8"/>
  <c r="H31" i="8"/>
  <c r="H39" i="8"/>
  <c r="H7" i="8"/>
  <c r="H37" i="8"/>
  <c r="H55" i="8"/>
  <c r="H24" i="8"/>
  <c r="H52" i="8"/>
  <c r="H5" i="8"/>
  <c r="H13" i="8"/>
  <c r="H8" i="8"/>
  <c r="H49" i="8"/>
  <c r="H10" i="8"/>
  <c r="H38" i="8"/>
  <c r="H28" i="8"/>
  <c r="N55" i="8"/>
  <c r="AJ47" i="12" l="1"/>
  <c r="AF47" i="12"/>
  <c r="AB47" i="12"/>
  <c r="Z47" i="12"/>
  <c r="X47" i="12"/>
  <c r="T47" i="12"/>
  <c r="P47" i="12"/>
  <c r="L47" i="12"/>
  <c r="E47" i="12"/>
  <c r="AJ46" i="12"/>
  <c r="AF46" i="12"/>
  <c r="AB46" i="12"/>
  <c r="Z46" i="12"/>
  <c r="X46" i="12"/>
  <c r="T46" i="12"/>
  <c r="P46" i="12"/>
  <c r="L46" i="12"/>
  <c r="E46" i="12"/>
  <c r="AJ45" i="12"/>
  <c r="AF45" i="12"/>
  <c r="AB45" i="12"/>
  <c r="Z45" i="12"/>
  <c r="X45" i="12"/>
  <c r="T45" i="12"/>
  <c r="P45" i="12"/>
  <c r="L45" i="12"/>
  <c r="E45" i="12"/>
  <c r="AJ44" i="12"/>
  <c r="AF44" i="12"/>
  <c r="AB44" i="12"/>
  <c r="Z44" i="12"/>
  <c r="X44" i="12"/>
  <c r="T44" i="12"/>
  <c r="P44" i="12"/>
  <c r="L44" i="12"/>
  <c r="E44" i="12"/>
  <c r="AJ43" i="12"/>
  <c r="AF43" i="12"/>
  <c r="AB43" i="12"/>
  <c r="Z43" i="12"/>
  <c r="X43" i="12"/>
  <c r="T43" i="12"/>
  <c r="P43" i="12"/>
  <c r="L43" i="12"/>
  <c r="E43" i="12"/>
  <c r="AJ42" i="12"/>
  <c r="AF42" i="12"/>
  <c r="AB42" i="12"/>
  <c r="Z42" i="12"/>
  <c r="X42" i="12"/>
  <c r="T42" i="12"/>
  <c r="P42" i="12"/>
  <c r="L42" i="12"/>
  <c r="E42" i="12"/>
  <c r="AJ41" i="12"/>
  <c r="AF41" i="12"/>
  <c r="AB41" i="12"/>
  <c r="Z41" i="12"/>
  <c r="X41" i="12"/>
  <c r="T41" i="12"/>
  <c r="P41" i="12"/>
  <c r="L41" i="12"/>
  <c r="E41" i="12"/>
  <c r="AJ40" i="12"/>
  <c r="AF40" i="12"/>
  <c r="AB40" i="12"/>
  <c r="Z40" i="12"/>
  <c r="X40" i="12"/>
  <c r="T40" i="12"/>
  <c r="P40" i="12"/>
  <c r="L40" i="12"/>
  <c r="F40" i="12"/>
  <c r="E40" i="12"/>
  <c r="AJ39" i="12"/>
  <c r="AF39" i="12"/>
  <c r="AB39" i="12"/>
  <c r="Z39" i="12"/>
  <c r="X39" i="12"/>
  <c r="T39" i="12"/>
  <c r="P39" i="12"/>
  <c r="F39" i="12" s="1"/>
  <c r="L39" i="12"/>
  <c r="E39" i="12"/>
  <c r="AJ38" i="12"/>
  <c r="AF38" i="12"/>
  <c r="AB38" i="12"/>
  <c r="Z38" i="12"/>
  <c r="X38" i="12"/>
  <c r="T38" i="12"/>
  <c r="P38" i="12"/>
  <c r="L38" i="12"/>
  <c r="E38" i="12"/>
  <c r="AJ37" i="12"/>
  <c r="AF37" i="12"/>
  <c r="AB37" i="12"/>
  <c r="Z37" i="12"/>
  <c r="X37" i="12"/>
  <c r="T37" i="12"/>
  <c r="P37" i="12"/>
  <c r="L37" i="12"/>
  <c r="E37" i="12"/>
  <c r="AJ36" i="12"/>
  <c r="AF36" i="12"/>
  <c r="AB36" i="12"/>
  <c r="Z36" i="12"/>
  <c r="F36" i="12" s="1"/>
  <c r="X36" i="12"/>
  <c r="T36" i="12"/>
  <c r="P36" i="12"/>
  <c r="L36" i="12"/>
  <c r="E36" i="12"/>
  <c r="AJ35" i="12"/>
  <c r="AF35" i="12"/>
  <c r="AB35" i="12"/>
  <c r="Z35" i="12"/>
  <c r="X35" i="12"/>
  <c r="T35" i="12"/>
  <c r="P35" i="12"/>
  <c r="L35" i="12"/>
  <c r="E35" i="12"/>
  <c r="AJ34" i="12"/>
  <c r="AF34" i="12"/>
  <c r="AB34" i="12"/>
  <c r="Z34" i="12"/>
  <c r="X34" i="12"/>
  <c r="T34" i="12"/>
  <c r="P34" i="12"/>
  <c r="L34" i="12"/>
  <c r="E34" i="12"/>
  <c r="AR33" i="12"/>
  <c r="AP33" i="12"/>
  <c r="AN33" i="12"/>
  <c r="AJ33" i="12"/>
  <c r="AF33" i="12"/>
  <c r="AB33" i="12"/>
  <c r="Z33" i="12"/>
  <c r="X33" i="12"/>
  <c r="T33" i="12"/>
  <c r="P33" i="12"/>
  <c r="L33" i="12"/>
  <c r="E33" i="12"/>
  <c r="D33" i="12"/>
  <c r="C33" i="12"/>
  <c r="AR32" i="12"/>
  <c r="AP32" i="12"/>
  <c r="AN32" i="12"/>
  <c r="AJ32" i="12"/>
  <c r="AF32" i="12"/>
  <c r="AB32" i="12"/>
  <c r="Z32" i="12"/>
  <c r="X32" i="12"/>
  <c r="T32" i="12"/>
  <c r="P32" i="12"/>
  <c r="L32" i="12"/>
  <c r="F32" i="12" s="1"/>
  <c r="E32" i="12"/>
  <c r="D32" i="12"/>
  <c r="C32" i="12"/>
  <c r="AR31" i="12"/>
  <c r="AP31" i="12"/>
  <c r="AN31" i="12"/>
  <c r="AJ31" i="12"/>
  <c r="AF31" i="12"/>
  <c r="AB31" i="12"/>
  <c r="Z31" i="12"/>
  <c r="X31" i="12"/>
  <c r="T31" i="12"/>
  <c r="P31" i="12"/>
  <c r="L31" i="12"/>
  <c r="E31" i="12"/>
  <c r="D31" i="12"/>
  <c r="C31" i="12"/>
  <c r="AR30" i="12"/>
  <c r="AP30" i="12"/>
  <c r="AN30" i="12"/>
  <c r="AJ30" i="12"/>
  <c r="AF30" i="12"/>
  <c r="AB30" i="12"/>
  <c r="Z30" i="12"/>
  <c r="X30" i="12"/>
  <c r="T30" i="12"/>
  <c r="P30" i="12"/>
  <c r="L30" i="12"/>
  <c r="E30" i="12"/>
  <c r="D30" i="12"/>
  <c r="C30" i="12"/>
  <c r="AR29" i="12"/>
  <c r="AP29" i="12"/>
  <c r="AN29" i="12"/>
  <c r="AJ29" i="12"/>
  <c r="AF29" i="12"/>
  <c r="AB29" i="12"/>
  <c r="Z29" i="12"/>
  <c r="X29" i="12"/>
  <c r="T29" i="12"/>
  <c r="P29" i="12"/>
  <c r="L29" i="12"/>
  <c r="E29" i="12"/>
  <c r="D29" i="12"/>
  <c r="C29" i="12"/>
  <c r="AR28" i="12"/>
  <c r="AP28" i="12"/>
  <c r="AN28" i="12"/>
  <c r="AJ28" i="12"/>
  <c r="AF28" i="12"/>
  <c r="AB28" i="12"/>
  <c r="Z28" i="12"/>
  <c r="X28" i="12"/>
  <c r="T28" i="12"/>
  <c r="P28" i="12"/>
  <c r="L28" i="12"/>
  <c r="E28" i="12"/>
  <c r="D28" i="12"/>
  <c r="C28" i="12"/>
  <c r="AR27" i="12"/>
  <c r="AP27" i="12"/>
  <c r="AN27" i="12"/>
  <c r="AJ27" i="12"/>
  <c r="AF27" i="12"/>
  <c r="AB27" i="12"/>
  <c r="Z27" i="12"/>
  <c r="X27" i="12"/>
  <c r="T27" i="12"/>
  <c r="P27" i="12"/>
  <c r="L27" i="12"/>
  <c r="E27" i="12"/>
  <c r="D27" i="12"/>
  <c r="C27" i="12"/>
  <c r="AR26" i="12"/>
  <c r="AP26" i="12"/>
  <c r="AN26" i="12"/>
  <c r="AJ26" i="12"/>
  <c r="AF26" i="12"/>
  <c r="AB26" i="12"/>
  <c r="Z26" i="12"/>
  <c r="X26" i="12"/>
  <c r="T26" i="12"/>
  <c r="P26" i="12"/>
  <c r="L26" i="12"/>
  <c r="E26" i="12"/>
  <c r="D26" i="12"/>
  <c r="C26" i="12"/>
  <c r="AR25" i="12"/>
  <c r="AP25" i="12"/>
  <c r="AN25" i="12"/>
  <c r="AJ25" i="12"/>
  <c r="AF25" i="12"/>
  <c r="AB25" i="12"/>
  <c r="Z25" i="12"/>
  <c r="X25" i="12"/>
  <c r="T25" i="12"/>
  <c r="P25" i="12"/>
  <c r="L25" i="12"/>
  <c r="E25" i="12"/>
  <c r="D25" i="12"/>
  <c r="C25" i="12"/>
  <c r="AR24" i="12"/>
  <c r="AP24" i="12"/>
  <c r="AN24" i="12"/>
  <c r="AJ24" i="12"/>
  <c r="AF24" i="12"/>
  <c r="AB24" i="12"/>
  <c r="Z24" i="12"/>
  <c r="X24" i="12"/>
  <c r="T24" i="12"/>
  <c r="P24" i="12"/>
  <c r="L24" i="12"/>
  <c r="E24" i="12"/>
  <c r="D24" i="12"/>
  <c r="C24" i="12"/>
  <c r="AR23" i="12"/>
  <c r="AP23" i="12"/>
  <c r="AN23" i="12"/>
  <c r="AJ23" i="12"/>
  <c r="AF23" i="12"/>
  <c r="AB23" i="12"/>
  <c r="Z23" i="12"/>
  <c r="X23" i="12"/>
  <c r="T23" i="12"/>
  <c r="P23" i="12"/>
  <c r="L23" i="12"/>
  <c r="E23" i="12"/>
  <c r="D23" i="12"/>
  <c r="C23" i="12"/>
  <c r="AR22" i="12"/>
  <c r="AP22" i="12"/>
  <c r="AN22" i="12"/>
  <c r="AJ22" i="12"/>
  <c r="AF22" i="12"/>
  <c r="AB22" i="12"/>
  <c r="Z22" i="12"/>
  <c r="X22" i="12"/>
  <c r="T22" i="12"/>
  <c r="P22" i="12"/>
  <c r="L22" i="12"/>
  <c r="E22" i="12"/>
  <c r="D22" i="12"/>
  <c r="C22" i="12"/>
  <c r="AR21" i="12"/>
  <c r="AP21" i="12"/>
  <c r="AN21" i="12"/>
  <c r="AJ21" i="12"/>
  <c r="AF21" i="12"/>
  <c r="AB21" i="12"/>
  <c r="Z21" i="12"/>
  <c r="X21" i="12"/>
  <c r="T21" i="12"/>
  <c r="P21" i="12"/>
  <c r="L21" i="12"/>
  <c r="E21" i="12"/>
  <c r="D21" i="12"/>
  <c r="C21" i="12"/>
  <c r="AR20" i="12"/>
  <c r="AP20" i="12"/>
  <c r="AN20" i="12"/>
  <c r="AJ20" i="12"/>
  <c r="AF20" i="12"/>
  <c r="AB20" i="12"/>
  <c r="Z20" i="12"/>
  <c r="X20" i="12"/>
  <c r="T20" i="12"/>
  <c r="P20" i="12"/>
  <c r="L20" i="12"/>
  <c r="E20" i="12"/>
  <c r="D20" i="12"/>
  <c r="C20" i="12"/>
  <c r="AR19" i="12"/>
  <c r="AP19" i="12"/>
  <c r="AN19" i="12"/>
  <c r="AJ19" i="12"/>
  <c r="AF19" i="12"/>
  <c r="AB19" i="12"/>
  <c r="Z19" i="12"/>
  <c r="X19" i="12"/>
  <c r="T19" i="12"/>
  <c r="P19" i="12"/>
  <c r="L19" i="12"/>
  <c r="D19" i="12"/>
  <c r="C19" i="12"/>
  <c r="AR18" i="12"/>
  <c r="AP18" i="12"/>
  <c r="AN18" i="12"/>
  <c r="AJ18" i="12"/>
  <c r="AF18" i="12"/>
  <c r="AB18" i="12"/>
  <c r="Z18" i="12"/>
  <c r="X18" i="12"/>
  <c r="T18" i="12"/>
  <c r="P18" i="12"/>
  <c r="L18" i="12"/>
  <c r="D18" i="12"/>
  <c r="C18" i="12"/>
  <c r="AR17" i="12"/>
  <c r="AP17" i="12"/>
  <c r="AN17" i="12"/>
  <c r="AJ17" i="12"/>
  <c r="AF17" i="12"/>
  <c r="AB17" i="12"/>
  <c r="Z17" i="12"/>
  <c r="X17" i="12"/>
  <c r="T17" i="12"/>
  <c r="P17" i="12"/>
  <c r="L17" i="12"/>
  <c r="D17" i="12"/>
  <c r="C17" i="12"/>
  <c r="AR16" i="12"/>
  <c r="AP16" i="12"/>
  <c r="AN16" i="12"/>
  <c r="AJ16" i="12"/>
  <c r="AF16" i="12"/>
  <c r="AB16" i="12"/>
  <c r="Z16" i="12"/>
  <c r="X16" i="12"/>
  <c r="T16" i="12"/>
  <c r="P16" i="12"/>
  <c r="L16" i="12"/>
  <c r="D16" i="12"/>
  <c r="C16" i="12"/>
  <c r="AR15" i="12"/>
  <c r="AP15" i="12"/>
  <c r="AN15" i="12"/>
  <c r="AJ15" i="12"/>
  <c r="AF15" i="12"/>
  <c r="AB15" i="12"/>
  <c r="Z15" i="12"/>
  <c r="X15" i="12"/>
  <c r="T15" i="12"/>
  <c r="P15" i="12"/>
  <c r="L15" i="12"/>
  <c r="D15" i="12"/>
  <c r="C15" i="12"/>
  <c r="AR14" i="12"/>
  <c r="AP14" i="12"/>
  <c r="AN14" i="12"/>
  <c r="AJ4" i="12"/>
  <c r="AF4" i="12"/>
  <c r="AB4" i="12"/>
  <c r="Z4" i="12"/>
  <c r="X4" i="12"/>
  <c r="T4" i="12"/>
  <c r="P4" i="12"/>
  <c r="L4" i="12"/>
  <c r="D14" i="12"/>
  <c r="C14" i="12"/>
  <c r="AR13" i="12"/>
  <c r="AP13" i="12"/>
  <c r="AN13" i="12"/>
  <c r="AJ13" i="12"/>
  <c r="AF13" i="12"/>
  <c r="AB13" i="12"/>
  <c r="Z13" i="12"/>
  <c r="X13" i="12"/>
  <c r="T13" i="12"/>
  <c r="P13" i="12"/>
  <c r="L13" i="12"/>
  <c r="D13" i="12"/>
  <c r="C13" i="12"/>
  <c r="AR12" i="12"/>
  <c r="AP12" i="12"/>
  <c r="AN12" i="12"/>
  <c r="AJ11" i="12"/>
  <c r="AF11" i="12"/>
  <c r="AB11" i="12"/>
  <c r="Z11" i="12"/>
  <c r="X11" i="12"/>
  <c r="T11" i="12"/>
  <c r="P11" i="12"/>
  <c r="L11" i="12"/>
  <c r="D12" i="12"/>
  <c r="C12" i="12"/>
  <c r="AR11" i="12"/>
  <c r="AP11" i="12"/>
  <c r="AN11" i="12"/>
  <c r="AJ8" i="12"/>
  <c r="AF8" i="12"/>
  <c r="AB8" i="12"/>
  <c r="Z8" i="12"/>
  <c r="X8" i="12"/>
  <c r="T8" i="12"/>
  <c r="P8" i="12"/>
  <c r="L8" i="12"/>
  <c r="D11" i="12"/>
  <c r="C11" i="12"/>
  <c r="AR10" i="12"/>
  <c r="AP10" i="12"/>
  <c r="AN10" i="12"/>
  <c r="AJ10" i="12"/>
  <c r="AF10" i="12"/>
  <c r="AB10" i="12"/>
  <c r="Z10" i="12"/>
  <c r="X10" i="12"/>
  <c r="T10" i="12"/>
  <c r="P10" i="12"/>
  <c r="L10" i="12"/>
  <c r="D10" i="12"/>
  <c r="C10" i="12"/>
  <c r="AR9" i="12"/>
  <c r="AP9" i="12"/>
  <c r="AN9" i="12"/>
  <c r="AJ6" i="12"/>
  <c r="AF6" i="12"/>
  <c r="AB6" i="12"/>
  <c r="Z6" i="12"/>
  <c r="X6" i="12"/>
  <c r="T6" i="12"/>
  <c r="P6" i="12"/>
  <c r="L6" i="12"/>
  <c r="D9" i="12"/>
  <c r="C9" i="12"/>
  <c r="AR8" i="12"/>
  <c r="AP8" i="12"/>
  <c r="AN8" i="12"/>
  <c r="AJ9" i="12"/>
  <c r="AF9" i="12"/>
  <c r="AB9" i="12"/>
  <c r="Z9" i="12"/>
  <c r="X9" i="12"/>
  <c r="T9" i="12"/>
  <c r="P9" i="12"/>
  <c r="L9" i="12"/>
  <c r="D8" i="12"/>
  <c r="C8" i="12"/>
  <c r="AR7" i="12"/>
  <c r="AP7" i="12"/>
  <c r="AN7" i="12"/>
  <c r="AJ7" i="12"/>
  <c r="AF7" i="12"/>
  <c r="AB7" i="12"/>
  <c r="Z7" i="12"/>
  <c r="X7" i="12"/>
  <c r="T7" i="12"/>
  <c r="P7" i="12"/>
  <c r="L7" i="12"/>
  <c r="D7" i="12"/>
  <c r="C7" i="12"/>
  <c r="AR6" i="12"/>
  <c r="AP6" i="12"/>
  <c r="AN6" i="12"/>
  <c r="AJ14" i="12"/>
  <c r="AF14" i="12"/>
  <c r="AB14" i="12"/>
  <c r="Z14" i="12"/>
  <c r="X14" i="12"/>
  <c r="T14" i="12"/>
  <c r="P14" i="12"/>
  <c r="L14" i="12"/>
  <c r="D6" i="12"/>
  <c r="C6" i="12"/>
  <c r="AR5" i="12"/>
  <c r="AP5" i="12"/>
  <c r="AN5" i="12"/>
  <c r="AJ5" i="12"/>
  <c r="AF5" i="12"/>
  <c r="AB5" i="12"/>
  <c r="Z5" i="12"/>
  <c r="X5" i="12"/>
  <c r="T5" i="12"/>
  <c r="P5" i="12"/>
  <c r="L5" i="12"/>
  <c r="D5" i="12"/>
  <c r="C5" i="12"/>
  <c r="AR4" i="12"/>
  <c r="AP4" i="12"/>
  <c r="AN4" i="12"/>
  <c r="AJ12" i="12"/>
  <c r="AF12" i="12"/>
  <c r="AB12" i="12"/>
  <c r="Z12" i="12"/>
  <c r="X12" i="12"/>
  <c r="T12" i="12"/>
  <c r="P12" i="12"/>
  <c r="L12" i="12"/>
  <c r="D4" i="12"/>
  <c r="C4" i="12"/>
  <c r="F24" i="12" l="1"/>
  <c r="F27" i="12"/>
  <c r="F31" i="12"/>
  <c r="F13" i="12"/>
  <c r="F45" i="12"/>
  <c r="F47" i="12"/>
  <c r="F10" i="12"/>
  <c r="F16" i="12"/>
  <c r="F18" i="12"/>
  <c r="F34" i="12"/>
  <c r="F37" i="12"/>
  <c r="F15" i="12"/>
  <c r="F26" i="12"/>
  <c r="F35" i="12"/>
  <c r="F42" i="12"/>
  <c r="F25" i="12"/>
  <c r="F29" i="12"/>
  <c r="F44" i="12"/>
  <c r="F17" i="12"/>
  <c r="F21" i="12"/>
  <c r="F30" i="12"/>
  <c r="F33" i="12"/>
  <c r="F43" i="12"/>
  <c r="F11" i="12"/>
  <c r="F4" i="12"/>
  <c r="F20" i="12"/>
  <c r="F22" i="12"/>
  <c r="F38" i="12"/>
  <c r="F19" i="12"/>
  <c r="F23" i="12"/>
  <c r="F28" i="12"/>
  <c r="F41" i="12"/>
  <c r="F46" i="12"/>
  <c r="F8" i="12"/>
  <c r="F6" i="12"/>
  <c r="F12" i="12"/>
  <c r="F9" i="12"/>
  <c r="F14" i="12"/>
  <c r="F5" i="12"/>
  <c r="AL47" i="11"/>
  <c r="AJ47" i="11"/>
  <c r="AF47" i="11"/>
  <c r="AB47" i="11"/>
  <c r="X47" i="11"/>
  <c r="T47" i="11"/>
  <c r="P47" i="11"/>
  <c r="L47" i="11"/>
  <c r="E47" i="11"/>
  <c r="AL46" i="11"/>
  <c r="AJ46" i="11"/>
  <c r="AF46" i="11"/>
  <c r="AB46" i="11"/>
  <c r="X46" i="11"/>
  <c r="T46" i="11"/>
  <c r="P46" i="11"/>
  <c r="L46" i="11"/>
  <c r="E46" i="11"/>
  <c r="AL45" i="11"/>
  <c r="AJ45" i="11"/>
  <c r="AF45" i="11"/>
  <c r="AB45" i="11"/>
  <c r="X45" i="11"/>
  <c r="T45" i="11"/>
  <c r="P45" i="11"/>
  <c r="L45" i="11"/>
  <c r="E45" i="11"/>
  <c r="AL44" i="11"/>
  <c r="AJ44" i="11"/>
  <c r="AF44" i="11"/>
  <c r="AB44" i="11"/>
  <c r="X44" i="11"/>
  <c r="T44" i="11"/>
  <c r="P44" i="11"/>
  <c r="L44" i="11"/>
  <c r="E44" i="11"/>
  <c r="AL43" i="11"/>
  <c r="AJ43" i="11"/>
  <c r="AF43" i="11"/>
  <c r="AB43" i="11"/>
  <c r="X43" i="11"/>
  <c r="T43" i="11"/>
  <c r="P43" i="11"/>
  <c r="L43" i="11"/>
  <c r="E43" i="11"/>
  <c r="AL42" i="11"/>
  <c r="AJ42" i="11"/>
  <c r="AF42" i="11"/>
  <c r="AB42" i="11"/>
  <c r="X42" i="11"/>
  <c r="T42" i="11"/>
  <c r="P42" i="11"/>
  <c r="L42" i="11"/>
  <c r="E42" i="11"/>
  <c r="AL41" i="11"/>
  <c r="AJ41" i="11"/>
  <c r="AF41" i="11"/>
  <c r="AB41" i="11"/>
  <c r="X41" i="11"/>
  <c r="T41" i="11"/>
  <c r="P41" i="11"/>
  <c r="L41" i="11"/>
  <c r="E41" i="11"/>
  <c r="AL40" i="11"/>
  <c r="AJ40" i="11"/>
  <c r="AF40" i="11"/>
  <c r="AB40" i="11"/>
  <c r="X40" i="11"/>
  <c r="T40" i="11"/>
  <c r="P40" i="11"/>
  <c r="L40" i="11"/>
  <c r="E40" i="11"/>
  <c r="AL39" i="11"/>
  <c r="AJ39" i="11"/>
  <c r="AF39" i="11"/>
  <c r="AB39" i="11"/>
  <c r="X39" i="11"/>
  <c r="T39" i="11"/>
  <c r="P39" i="11"/>
  <c r="L39" i="11"/>
  <c r="E39" i="11"/>
  <c r="AL38" i="11"/>
  <c r="AJ38" i="11"/>
  <c r="AF38" i="11"/>
  <c r="AB38" i="11"/>
  <c r="X38" i="11"/>
  <c r="T38" i="11"/>
  <c r="P38" i="11"/>
  <c r="L38" i="11"/>
  <c r="E38" i="11"/>
  <c r="AL37" i="11"/>
  <c r="AJ37" i="11"/>
  <c r="AF37" i="11"/>
  <c r="AB37" i="11"/>
  <c r="X37" i="11"/>
  <c r="T37" i="11"/>
  <c r="P37" i="11"/>
  <c r="L37" i="11"/>
  <c r="E37" i="11"/>
  <c r="AL36" i="11"/>
  <c r="AJ36" i="11"/>
  <c r="AF36" i="11"/>
  <c r="AB36" i="11"/>
  <c r="X36" i="11"/>
  <c r="T36" i="11"/>
  <c r="P36" i="11"/>
  <c r="L36" i="11"/>
  <c r="E36" i="11"/>
  <c r="AL35" i="11"/>
  <c r="AJ35" i="11"/>
  <c r="AF35" i="11"/>
  <c r="AB35" i="11"/>
  <c r="X35" i="11"/>
  <c r="T35" i="11"/>
  <c r="P35" i="11"/>
  <c r="L35" i="11"/>
  <c r="E35" i="11"/>
  <c r="AL34" i="11"/>
  <c r="AJ34" i="11"/>
  <c r="AF34" i="11"/>
  <c r="AB34" i="11"/>
  <c r="X34" i="11"/>
  <c r="T34" i="11"/>
  <c r="P34" i="11"/>
  <c r="L34" i="11"/>
  <c r="E34" i="11"/>
  <c r="AR33" i="11"/>
  <c r="AP33" i="11"/>
  <c r="AN33" i="11"/>
  <c r="AL33" i="11"/>
  <c r="AJ33" i="11"/>
  <c r="AF33" i="11"/>
  <c r="AB33" i="11"/>
  <c r="X33" i="11"/>
  <c r="T33" i="11"/>
  <c r="P33" i="11"/>
  <c r="F33" i="11" s="1"/>
  <c r="L33" i="11"/>
  <c r="E33" i="11"/>
  <c r="D33" i="11"/>
  <c r="C33" i="11"/>
  <c r="AR32" i="11"/>
  <c r="AP32" i="11"/>
  <c r="AN32" i="11"/>
  <c r="AL32" i="11"/>
  <c r="AJ32" i="11"/>
  <c r="AF32" i="11"/>
  <c r="AB32" i="11"/>
  <c r="X32" i="11"/>
  <c r="T32" i="11"/>
  <c r="P32" i="11"/>
  <c r="L32" i="11"/>
  <c r="E32" i="11"/>
  <c r="D32" i="11"/>
  <c r="C32" i="11"/>
  <c r="AR31" i="11"/>
  <c r="AP31" i="11"/>
  <c r="AN31" i="11"/>
  <c r="AL31" i="11"/>
  <c r="AJ31" i="11"/>
  <c r="AF31" i="11"/>
  <c r="AB31" i="11"/>
  <c r="X31" i="11"/>
  <c r="T31" i="11"/>
  <c r="P31" i="11"/>
  <c r="L31" i="11"/>
  <c r="E31" i="11"/>
  <c r="D31" i="11"/>
  <c r="C31" i="11"/>
  <c r="AR30" i="11"/>
  <c r="AP30" i="11"/>
  <c r="AN30" i="11"/>
  <c r="AL30" i="11"/>
  <c r="AJ30" i="11"/>
  <c r="AF30" i="11"/>
  <c r="AB30" i="11"/>
  <c r="X30" i="11"/>
  <c r="T30" i="11"/>
  <c r="P30" i="11"/>
  <c r="L30" i="11"/>
  <c r="E30" i="11"/>
  <c r="D30" i="11"/>
  <c r="C30" i="11"/>
  <c r="AR29" i="11"/>
  <c r="AP29" i="11"/>
  <c r="AN29" i="11"/>
  <c r="AL29" i="11"/>
  <c r="AJ29" i="11"/>
  <c r="AF29" i="11"/>
  <c r="AB29" i="11"/>
  <c r="X29" i="11"/>
  <c r="T29" i="11"/>
  <c r="P29" i="11"/>
  <c r="L29" i="11"/>
  <c r="E29" i="11"/>
  <c r="D29" i="11"/>
  <c r="C29" i="11"/>
  <c r="AR28" i="11"/>
  <c r="AP28" i="11"/>
  <c r="AN28" i="11"/>
  <c r="AL28" i="11"/>
  <c r="AJ28" i="11"/>
  <c r="AF28" i="11"/>
  <c r="AB28" i="11"/>
  <c r="X28" i="11"/>
  <c r="T28" i="11"/>
  <c r="P28" i="11"/>
  <c r="L28" i="11"/>
  <c r="E28" i="11"/>
  <c r="D28" i="11"/>
  <c r="C28" i="11"/>
  <c r="AR27" i="11"/>
  <c r="AP27" i="11"/>
  <c r="AN27" i="11"/>
  <c r="AL27" i="11"/>
  <c r="AJ27" i="11"/>
  <c r="AF27" i="11"/>
  <c r="AB27" i="11"/>
  <c r="X27" i="11"/>
  <c r="T27" i="11"/>
  <c r="P27" i="11"/>
  <c r="L27" i="11"/>
  <c r="E27" i="11"/>
  <c r="D27" i="11"/>
  <c r="C27" i="11"/>
  <c r="AR26" i="11"/>
  <c r="AP26" i="11"/>
  <c r="AN26" i="11"/>
  <c r="AL26" i="11"/>
  <c r="AJ26" i="11"/>
  <c r="AF26" i="11"/>
  <c r="AB26" i="11"/>
  <c r="X26" i="11"/>
  <c r="T26" i="11"/>
  <c r="P26" i="11"/>
  <c r="L26" i="11"/>
  <c r="E26" i="11"/>
  <c r="D26" i="11"/>
  <c r="C26" i="11"/>
  <c r="AR25" i="11"/>
  <c r="AP25" i="11"/>
  <c r="AN25" i="11"/>
  <c r="AL25" i="11"/>
  <c r="AJ25" i="11"/>
  <c r="AF25" i="11"/>
  <c r="AB25" i="11"/>
  <c r="X25" i="11"/>
  <c r="T25" i="11"/>
  <c r="P25" i="11"/>
  <c r="L25" i="11"/>
  <c r="E25" i="11"/>
  <c r="D25" i="11"/>
  <c r="C25" i="11"/>
  <c r="AR24" i="11"/>
  <c r="AP24" i="11"/>
  <c r="AN24" i="11"/>
  <c r="AL24" i="11"/>
  <c r="AJ24" i="11"/>
  <c r="AF24" i="11"/>
  <c r="AB24" i="11"/>
  <c r="X24" i="11"/>
  <c r="T24" i="11"/>
  <c r="P24" i="11"/>
  <c r="L24" i="11"/>
  <c r="E24" i="11"/>
  <c r="D24" i="11"/>
  <c r="C24" i="11"/>
  <c r="AR23" i="11"/>
  <c r="AP23" i="11"/>
  <c r="AN23" i="11"/>
  <c r="AL23" i="11"/>
  <c r="AJ23" i="11"/>
  <c r="AF23" i="11"/>
  <c r="AB23" i="11"/>
  <c r="X23" i="11"/>
  <c r="T23" i="11"/>
  <c r="P23" i="11"/>
  <c r="L23" i="11"/>
  <c r="E23" i="11"/>
  <c r="D23" i="11"/>
  <c r="C23" i="11"/>
  <c r="AR22" i="11"/>
  <c r="AP22" i="11"/>
  <c r="AN22" i="11"/>
  <c r="AL22" i="11"/>
  <c r="AJ22" i="11"/>
  <c r="AF22" i="11"/>
  <c r="AB22" i="11"/>
  <c r="X22" i="11"/>
  <c r="T22" i="11"/>
  <c r="P22" i="11"/>
  <c r="L22" i="11"/>
  <c r="E22" i="11"/>
  <c r="D22" i="11"/>
  <c r="C22" i="11"/>
  <c r="AR21" i="11"/>
  <c r="AP21" i="11"/>
  <c r="AN21" i="11"/>
  <c r="AL21" i="11"/>
  <c r="AJ21" i="11"/>
  <c r="AF21" i="11"/>
  <c r="AB21" i="11"/>
  <c r="X21" i="11"/>
  <c r="T21" i="11"/>
  <c r="P21" i="11"/>
  <c r="L21" i="11"/>
  <c r="E21" i="11"/>
  <c r="D21" i="11"/>
  <c r="C21" i="11"/>
  <c r="AR20" i="11"/>
  <c r="AP20" i="11"/>
  <c r="AN20" i="11"/>
  <c r="AL20" i="11"/>
  <c r="AJ20" i="11"/>
  <c r="AF20" i="11"/>
  <c r="AB20" i="11"/>
  <c r="X20" i="11"/>
  <c r="T20" i="11"/>
  <c r="P20" i="11"/>
  <c r="L20" i="11"/>
  <c r="E20" i="11"/>
  <c r="D20" i="11"/>
  <c r="C20" i="11"/>
  <c r="AR19" i="11"/>
  <c r="AP19" i="11"/>
  <c r="AN19" i="11"/>
  <c r="AL19" i="11"/>
  <c r="AJ19" i="11"/>
  <c r="AF19" i="11"/>
  <c r="AB19" i="11"/>
  <c r="X19" i="11"/>
  <c r="T19" i="11"/>
  <c r="P19" i="11"/>
  <c r="L19" i="11"/>
  <c r="D19" i="11"/>
  <c r="C19" i="11"/>
  <c r="AR18" i="11"/>
  <c r="AP18" i="11"/>
  <c r="AN18" i="11"/>
  <c r="AL18" i="11"/>
  <c r="AJ18" i="11"/>
  <c r="AF18" i="11"/>
  <c r="AB18" i="11"/>
  <c r="X18" i="11"/>
  <c r="T18" i="11"/>
  <c r="P18" i="11"/>
  <c r="L18" i="11"/>
  <c r="D18" i="11"/>
  <c r="C18" i="11"/>
  <c r="AR17" i="11"/>
  <c r="AP17" i="11"/>
  <c r="AN17" i="11"/>
  <c r="AL17" i="11"/>
  <c r="AJ17" i="11"/>
  <c r="AF17" i="11"/>
  <c r="AB17" i="11"/>
  <c r="X17" i="11"/>
  <c r="T17" i="11"/>
  <c r="P17" i="11"/>
  <c r="L17" i="11"/>
  <c r="D17" i="11"/>
  <c r="C17" i="11"/>
  <c r="AR16" i="11"/>
  <c r="AP16" i="11"/>
  <c r="AN16" i="11"/>
  <c r="AL16" i="11"/>
  <c r="AJ16" i="11"/>
  <c r="AF16" i="11"/>
  <c r="AB16" i="11"/>
  <c r="X16" i="11"/>
  <c r="T16" i="11"/>
  <c r="P16" i="11"/>
  <c r="L16" i="11"/>
  <c r="D16" i="11"/>
  <c r="C16" i="11"/>
  <c r="AR15" i="11"/>
  <c r="AP15" i="11"/>
  <c r="AN15" i="11"/>
  <c r="AL15" i="11"/>
  <c r="AJ15" i="11"/>
  <c r="AF15" i="11"/>
  <c r="AB15" i="11"/>
  <c r="X15" i="11"/>
  <c r="T15" i="11"/>
  <c r="P15" i="11"/>
  <c r="L15" i="11"/>
  <c r="D15" i="11"/>
  <c r="C15" i="11"/>
  <c r="AR14" i="11"/>
  <c r="AP14" i="11"/>
  <c r="AN14" i="11"/>
  <c r="AL14" i="11"/>
  <c r="AJ14" i="11"/>
  <c r="AF14" i="11"/>
  <c r="AB14" i="11"/>
  <c r="X14" i="11"/>
  <c r="T14" i="11"/>
  <c r="P14" i="11"/>
  <c r="L14" i="11"/>
  <c r="D14" i="11"/>
  <c r="C14" i="11"/>
  <c r="AR13" i="11"/>
  <c r="AP13" i="11"/>
  <c r="AN13" i="11"/>
  <c r="AL13" i="11"/>
  <c r="AJ13" i="11"/>
  <c r="AF13" i="11"/>
  <c r="AB13" i="11"/>
  <c r="X13" i="11"/>
  <c r="T13" i="11"/>
  <c r="P13" i="11"/>
  <c r="L13" i="11"/>
  <c r="D13" i="11"/>
  <c r="C13" i="11"/>
  <c r="AR12" i="11"/>
  <c r="AP12" i="11"/>
  <c r="AN12" i="11"/>
  <c r="AL12" i="11"/>
  <c r="AJ12" i="11"/>
  <c r="AF12" i="11"/>
  <c r="AB12" i="11"/>
  <c r="X12" i="11"/>
  <c r="T12" i="11"/>
  <c r="P12" i="11"/>
  <c r="L12" i="11"/>
  <c r="D12" i="11"/>
  <c r="C12" i="11"/>
  <c r="AR11" i="11"/>
  <c r="AP11" i="11"/>
  <c r="AN11" i="11"/>
  <c r="AL11" i="11"/>
  <c r="AJ11" i="11"/>
  <c r="AF9" i="11"/>
  <c r="AB9" i="11"/>
  <c r="X9" i="11"/>
  <c r="T9" i="11"/>
  <c r="P9" i="11"/>
  <c r="L9" i="11"/>
  <c r="D11" i="11"/>
  <c r="C11" i="11"/>
  <c r="AR10" i="11"/>
  <c r="AP10" i="11"/>
  <c r="AN10" i="11"/>
  <c r="AL10" i="11"/>
  <c r="AJ10" i="11"/>
  <c r="AF6" i="11"/>
  <c r="AB6" i="11"/>
  <c r="X6" i="11"/>
  <c r="T6" i="11"/>
  <c r="P6" i="11"/>
  <c r="L6" i="11"/>
  <c r="D10" i="11"/>
  <c r="C10" i="11"/>
  <c r="AR9" i="11"/>
  <c r="AP9" i="11"/>
  <c r="AN9" i="11"/>
  <c r="AL7" i="11"/>
  <c r="AJ7" i="11"/>
  <c r="AF8" i="11"/>
  <c r="AB8" i="11"/>
  <c r="X8" i="11"/>
  <c r="T8" i="11"/>
  <c r="P8" i="11"/>
  <c r="L8" i="11"/>
  <c r="D9" i="11"/>
  <c r="C9" i="11"/>
  <c r="AR8" i="11"/>
  <c r="AP8" i="11"/>
  <c r="AN8" i="11"/>
  <c r="AL4" i="11"/>
  <c r="AJ4" i="11"/>
  <c r="AF10" i="11"/>
  <c r="AB10" i="11"/>
  <c r="X10" i="11"/>
  <c r="T10" i="11"/>
  <c r="P10" i="11"/>
  <c r="L10" i="11"/>
  <c r="D8" i="11"/>
  <c r="C8" i="11"/>
  <c r="AR7" i="11"/>
  <c r="AP7" i="11"/>
  <c r="AN7" i="11"/>
  <c r="AL5" i="11"/>
  <c r="AJ5" i="11"/>
  <c r="AF5" i="11"/>
  <c r="AB5" i="11"/>
  <c r="X5" i="11"/>
  <c r="T5" i="11"/>
  <c r="P5" i="11"/>
  <c r="L5" i="11"/>
  <c r="D7" i="11"/>
  <c r="C7" i="11"/>
  <c r="AR6" i="11"/>
  <c r="AP6" i="11"/>
  <c r="AN6" i="11"/>
  <c r="AL9" i="11"/>
  <c r="AJ9" i="11"/>
  <c r="AF11" i="11"/>
  <c r="AB11" i="11"/>
  <c r="X11" i="11"/>
  <c r="T11" i="11"/>
  <c r="P11" i="11"/>
  <c r="L11" i="11"/>
  <c r="D6" i="11"/>
  <c r="C6" i="11"/>
  <c r="AR5" i="11"/>
  <c r="AP5" i="11"/>
  <c r="AN5" i="11"/>
  <c r="AL6" i="11"/>
  <c r="AJ6" i="11"/>
  <c r="AF4" i="11"/>
  <c r="AB4" i="11"/>
  <c r="X4" i="11"/>
  <c r="T4" i="11"/>
  <c r="P4" i="11"/>
  <c r="L4" i="11"/>
  <c r="D5" i="11"/>
  <c r="C5" i="11"/>
  <c r="AR4" i="11"/>
  <c r="AP4" i="11"/>
  <c r="AN4" i="11"/>
  <c r="AL8" i="11"/>
  <c r="AJ8" i="11"/>
  <c r="AF7" i="11"/>
  <c r="AB7" i="11"/>
  <c r="X7" i="11"/>
  <c r="T7" i="11"/>
  <c r="P7" i="11"/>
  <c r="L7" i="11"/>
  <c r="D4" i="11"/>
  <c r="C4" i="11"/>
  <c r="L12" i="8"/>
  <c r="P12" i="8"/>
  <c r="T12" i="8"/>
  <c r="X12" i="8"/>
  <c r="Z12" i="8"/>
  <c r="AB12" i="8"/>
  <c r="AF12" i="8"/>
  <c r="AJ12" i="8"/>
  <c r="AL12" i="8"/>
  <c r="L16" i="8"/>
  <c r="P16" i="8"/>
  <c r="T16" i="8"/>
  <c r="X16" i="8"/>
  <c r="Z16" i="8"/>
  <c r="AB16" i="8"/>
  <c r="AF16" i="8"/>
  <c r="AJ16" i="8"/>
  <c r="AL16" i="8"/>
  <c r="L44" i="8"/>
  <c r="P44" i="8"/>
  <c r="T44" i="8"/>
  <c r="X44" i="8"/>
  <c r="Z44" i="8"/>
  <c r="AB44" i="8"/>
  <c r="AF44" i="8"/>
  <c r="AJ44" i="8"/>
  <c r="AL44" i="8"/>
  <c r="L33" i="8"/>
  <c r="P33" i="8"/>
  <c r="T33" i="8"/>
  <c r="X33" i="8"/>
  <c r="Z33" i="8"/>
  <c r="AB33" i="8"/>
  <c r="AF33" i="8"/>
  <c r="AJ33" i="8"/>
  <c r="AL33" i="8"/>
  <c r="L27" i="8"/>
  <c r="P27" i="8"/>
  <c r="T27" i="8"/>
  <c r="X27" i="8"/>
  <c r="Z27" i="8"/>
  <c r="AB27" i="8"/>
  <c r="AF27" i="8"/>
  <c r="AJ27" i="8"/>
  <c r="AL27" i="8"/>
  <c r="L41" i="8"/>
  <c r="P41" i="8"/>
  <c r="T41" i="8"/>
  <c r="X41" i="8"/>
  <c r="Z41" i="8"/>
  <c r="AB41" i="8"/>
  <c r="AF41" i="8"/>
  <c r="AJ41" i="8"/>
  <c r="AL41" i="8"/>
  <c r="L19" i="8"/>
  <c r="P19" i="8"/>
  <c r="T19" i="8"/>
  <c r="X19" i="8"/>
  <c r="Z19" i="8"/>
  <c r="AB19" i="8"/>
  <c r="AF19" i="8"/>
  <c r="AJ19" i="8"/>
  <c r="AL19" i="8"/>
  <c r="L6" i="8"/>
  <c r="P6" i="8"/>
  <c r="T6" i="8"/>
  <c r="X6" i="8"/>
  <c r="Z6" i="8"/>
  <c r="AB6" i="8"/>
  <c r="AF6" i="8"/>
  <c r="AJ6" i="8"/>
  <c r="AL6" i="8"/>
  <c r="L40" i="8"/>
  <c r="P40" i="8"/>
  <c r="T40" i="8"/>
  <c r="X40" i="8"/>
  <c r="Z40" i="8"/>
  <c r="AB40" i="8"/>
  <c r="AF40" i="8"/>
  <c r="AJ40" i="8"/>
  <c r="AL40" i="8"/>
  <c r="L51" i="8"/>
  <c r="P51" i="8"/>
  <c r="T51" i="8"/>
  <c r="X51" i="8"/>
  <c r="Z51" i="8"/>
  <c r="AB51" i="8"/>
  <c r="AF51" i="8"/>
  <c r="AJ51" i="8"/>
  <c r="AL51" i="8"/>
  <c r="L46" i="8"/>
  <c r="P46" i="8"/>
  <c r="T46" i="8"/>
  <c r="X46" i="8"/>
  <c r="Z46" i="8"/>
  <c r="AB46" i="8"/>
  <c r="AF46" i="8"/>
  <c r="AJ46" i="8"/>
  <c r="AL46" i="8"/>
  <c r="L25" i="8"/>
  <c r="P25" i="8"/>
  <c r="T25" i="8"/>
  <c r="X25" i="8"/>
  <c r="Z25" i="8"/>
  <c r="AB25" i="8"/>
  <c r="AF25" i="8"/>
  <c r="AJ25" i="8"/>
  <c r="AL25" i="8"/>
  <c r="L43" i="8"/>
  <c r="P43" i="8"/>
  <c r="T43" i="8"/>
  <c r="X43" i="8"/>
  <c r="Z43" i="8"/>
  <c r="AB43" i="8"/>
  <c r="AF43" i="8"/>
  <c r="AJ43" i="8"/>
  <c r="AL43" i="8"/>
  <c r="T7" i="8"/>
  <c r="T24" i="8"/>
  <c r="T5" i="8"/>
  <c r="T28" i="8"/>
  <c r="T31" i="8"/>
  <c r="T13" i="8"/>
  <c r="T52" i="8"/>
  <c r="T38" i="8"/>
  <c r="T55" i="8"/>
  <c r="T8" i="8"/>
  <c r="T39" i="8"/>
  <c r="T37" i="8"/>
  <c r="T49" i="8"/>
  <c r="T10" i="8"/>
  <c r="T21" i="8"/>
  <c r="T50" i="8"/>
  <c r="T17" i="8"/>
  <c r="T26" i="8"/>
  <c r="T54" i="8"/>
  <c r="T29" i="8"/>
  <c r="T9" i="8"/>
  <c r="T11" i="8"/>
  <c r="T48" i="8"/>
  <c r="T42" i="8"/>
  <c r="T23" i="8"/>
  <c r="T34" i="8"/>
  <c r="T36" i="8"/>
  <c r="T45" i="8"/>
  <c r="T4" i="8"/>
  <c r="T22" i="8"/>
  <c r="F4" i="11" l="1"/>
  <c r="F20" i="11"/>
  <c r="F46" i="8"/>
  <c r="F36" i="11"/>
  <c r="F44" i="11"/>
  <c r="F22" i="11"/>
  <c r="F12" i="11"/>
  <c r="F21" i="11"/>
  <c r="F41" i="11"/>
  <c r="F28" i="11"/>
  <c r="F29" i="11"/>
  <c r="F32" i="11"/>
  <c r="F38" i="11"/>
  <c r="F39" i="11"/>
  <c r="F46" i="11"/>
  <c r="F47" i="11"/>
  <c r="F14" i="11"/>
  <c r="F25" i="11"/>
  <c r="F40" i="11"/>
  <c r="F45" i="11"/>
  <c r="F16" i="11"/>
  <c r="F24" i="11"/>
  <c r="F26" i="11"/>
  <c r="F27" i="11"/>
  <c r="F37" i="11"/>
  <c r="F18" i="11"/>
  <c r="F30" i="11"/>
  <c r="F34" i="11"/>
  <c r="F35" i="11"/>
  <c r="F42" i="11"/>
  <c r="F43" i="11"/>
  <c r="F17" i="11"/>
  <c r="F13" i="11"/>
  <c r="F19" i="11"/>
  <c r="F31" i="11"/>
  <c r="F15" i="11"/>
  <c r="F23" i="11"/>
  <c r="F10" i="11"/>
  <c r="F6" i="11"/>
  <c r="F9" i="11"/>
  <c r="F8" i="11"/>
  <c r="F5" i="11"/>
  <c r="F11" i="11"/>
  <c r="F41" i="8"/>
  <c r="F16" i="8"/>
  <c r="F7" i="11"/>
  <c r="F51" i="8"/>
  <c r="F44" i="8"/>
  <c r="D16" i="8"/>
  <c r="AL7" i="8"/>
  <c r="AN4" i="8"/>
  <c r="AP4" i="8"/>
  <c r="AR4" i="8"/>
  <c r="AL24" i="8"/>
  <c r="AN5" i="8"/>
  <c r="AP5" i="8"/>
  <c r="AR5" i="8"/>
  <c r="AL5" i="8"/>
  <c r="AN6" i="8"/>
  <c r="AP6" i="8"/>
  <c r="AR6" i="8"/>
  <c r="AL28" i="8"/>
  <c r="AN7" i="8"/>
  <c r="AP7" i="8"/>
  <c r="AR7" i="8"/>
  <c r="AL31" i="8"/>
  <c r="AN8" i="8"/>
  <c r="AP8" i="8"/>
  <c r="AR8" i="8"/>
  <c r="AL13" i="8"/>
  <c r="AN9" i="8"/>
  <c r="AP9" i="8"/>
  <c r="AR9" i="8"/>
  <c r="AL52" i="8"/>
  <c r="AN10" i="8"/>
  <c r="AP10" i="8"/>
  <c r="AR10" i="8"/>
  <c r="AJ7" i="8"/>
  <c r="AJ24" i="8"/>
  <c r="AJ5" i="8"/>
  <c r="AJ28" i="8"/>
  <c r="AJ31" i="8"/>
  <c r="AJ13" i="8"/>
  <c r="AJ52" i="8"/>
  <c r="AF7" i="8"/>
  <c r="AF24" i="8"/>
  <c r="AF5" i="8"/>
  <c r="AF28" i="8"/>
  <c r="AF31" i="8"/>
  <c r="AF13" i="8"/>
  <c r="AF52" i="8"/>
  <c r="AB7" i="8"/>
  <c r="AB24" i="8"/>
  <c r="AB5" i="8"/>
  <c r="AB28" i="8"/>
  <c r="AB31" i="8"/>
  <c r="AB13" i="8"/>
  <c r="AB52" i="8"/>
  <c r="Z7" i="8"/>
  <c r="Z24" i="8"/>
  <c r="Z5" i="8"/>
  <c r="Z28" i="8"/>
  <c r="Z31" i="8"/>
  <c r="Z13" i="8"/>
  <c r="Z52" i="8"/>
  <c r="X7" i="8"/>
  <c r="X24" i="8"/>
  <c r="X5" i="8"/>
  <c r="X28" i="8"/>
  <c r="X31" i="8"/>
  <c r="X13" i="8"/>
  <c r="X52" i="8"/>
  <c r="P7" i="8"/>
  <c r="P24" i="8"/>
  <c r="P5" i="8"/>
  <c r="P28" i="8"/>
  <c r="P31" i="8"/>
  <c r="P13" i="8"/>
  <c r="P52" i="8"/>
  <c r="L7" i="8"/>
  <c r="L24" i="8"/>
  <c r="L5" i="8"/>
  <c r="L28" i="8"/>
  <c r="L31" i="8"/>
  <c r="L13" i="8"/>
  <c r="L52" i="8"/>
  <c r="C5" i="8"/>
  <c r="D5" i="8"/>
  <c r="C6" i="8"/>
  <c r="D6" i="8"/>
  <c r="C7" i="8"/>
  <c r="D7" i="8"/>
  <c r="C8" i="8"/>
  <c r="D8" i="8"/>
  <c r="C9" i="8"/>
  <c r="D9" i="8"/>
  <c r="C10" i="8"/>
  <c r="D10" i="8"/>
  <c r="C11" i="8"/>
  <c r="D11" i="8"/>
  <c r="C12" i="8"/>
  <c r="D12" i="8"/>
  <c r="C13" i="8"/>
  <c r="D13" i="8"/>
  <c r="C14" i="8"/>
  <c r="D14" i="8"/>
  <c r="C15" i="8"/>
  <c r="D15" i="8"/>
  <c r="C16" i="8"/>
  <c r="C17" i="8"/>
  <c r="D17" i="8"/>
  <c r="C18" i="8"/>
  <c r="D18" i="8"/>
  <c r="C19" i="8"/>
  <c r="D19" i="8"/>
  <c r="D4" i="8"/>
  <c r="C4" i="8"/>
  <c r="X38" i="8"/>
  <c r="AF38" i="8"/>
  <c r="Z38" i="8"/>
  <c r="AB38" i="8"/>
  <c r="Z55" i="8"/>
  <c r="X55" i="8"/>
  <c r="AB55" i="8"/>
  <c r="AF55" i="8"/>
  <c r="AF8" i="8"/>
  <c r="Z8" i="8"/>
  <c r="AB8" i="8"/>
  <c r="X8" i="8"/>
  <c r="L8" i="8"/>
  <c r="Z39" i="8"/>
  <c r="AB39" i="8"/>
  <c r="L39" i="8"/>
  <c r="AF39" i="8"/>
  <c r="P37" i="8"/>
  <c r="AF37" i="8"/>
  <c r="Z37" i="8"/>
  <c r="AB37" i="8"/>
  <c r="L37" i="8"/>
  <c r="Z49" i="8"/>
  <c r="AB49" i="8"/>
  <c r="X49" i="8"/>
  <c r="L49" i="8"/>
  <c r="L10" i="8"/>
  <c r="Z10" i="8"/>
  <c r="AB10" i="8"/>
  <c r="AP17" i="8"/>
  <c r="AF10" i="8"/>
  <c r="X10" i="8"/>
  <c r="Z21" i="8"/>
  <c r="AB21" i="8"/>
  <c r="X50" i="8"/>
  <c r="AF50" i="8"/>
  <c r="P50" i="8"/>
  <c r="Z50" i="8"/>
  <c r="AB50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AR11" i="8"/>
  <c r="AR12" i="8"/>
  <c r="AR13" i="8"/>
  <c r="AR14" i="8"/>
  <c r="AR15" i="8"/>
  <c r="AR16" i="8"/>
  <c r="AR17" i="8"/>
  <c r="AR18" i="8"/>
  <c r="AR19" i="8"/>
  <c r="AR20" i="8"/>
  <c r="AR21" i="8"/>
  <c r="AR22" i="8"/>
  <c r="AR23" i="8"/>
  <c r="AR24" i="8"/>
  <c r="AR25" i="8"/>
  <c r="AR26" i="8"/>
  <c r="AR27" i="8"/>
  <c r="AR28" i="8"/>
  <c r="AR29" i="8"/>
  <c r="AR30" i="8"/>
  <c r="AR31" i="8"/>
  <c r="AR32" i="8"/>
  <c r="AP11" i="8"/>
  <c r="AP12" i="8"/>
  <c r="AP13" i="8"/>
  <c r="AP14" i="8"/>
  <c r="AP15" i="8"/>
  <c r="AP16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N11" i="8"/>
  <c r="AN12" i="8"/>
  <c r="AN13" i="8"/>
  <c r="F33" i="8" s="1"/>
  <c r="AN14" i="8"/>
  <c r="AN15" i="8"/>
  <c r="AN16" i="8"/>
  <c r="AN17" i="8"/>
  <c r="AN18" i="8"/>
  <c r="F14" i="8" s="1"/>
  <c r="AN19" i="8"/>
  <c r="AN20" i="8"/>
  <c r="AN21" i="8"/>
  <c r="F18" i="8" s="1"/>
  <c r="AN22" i="8"/>
  <c r="AN23" i="8"/>
  <c r="AN24" i="8"/>
  <c r="F43" i="8" s="1"/>
  <c r="AN25" i="8"/>
  <c r="AN26" i="8"/>
  <c r="AN27" i="8"/>
  <c r="AN28" i="8"/>
  <c r="AN29" i="8"/>
  <c r="AN30" i="8"/>
  <c r="AN31" i="8"/>
  <c r="AN32" i="8"/>
  <c r="AL38" i="8"/>
  <c r="AL55" i="8"/>
  <c r="AL8" i="8"/>
  <c r="AL39" i="8"/>
  <c r="AL37" i="8"/>
  <c r="AL49" i="8"/>
  <c r="AL10" i="8"/>
  <c r="AL21" i="8"/>
  <c r="AL50" i="8"/>
  <c r="AL17" i="8"/>
  <c r="AL26" i="8"/>
  <c r="AL54" i="8"/>
  <c r="AL29" i="8"/>
  <c r="AL9" i="8"/>
  <c r="AL11" i="8"/>
  <c r="AL48" i="8"/>
  <c r="AL42" i="8"/>
  <c r="AL23" i="8"/>
  <c r="AL34" i="8"/>
  <c r="AL36" i="8"/>
  <c r="AL45" i="8"/>
  <c r="AL4" i="8"/>
  <c r="AL22" i="8"/>
  <c r="AJ38" i="8"/>
  <c r="AJ55" i="8"/>
  <c r="AJ8" i="8"/>
  <c r="AJ39" i="8"/>
  <c r="AJ37" i="8"/>
  <c r="AJ49" i="8"/>
  <c r="AJ10" i="8"/>
  <c r="AJ21" i="8"/>
  <c r="AJ50" i="8"/>
  <c r="AJ17" i="8"/>
  <c r="AJ26" i="8"/>
  <c r="AJ54" i="8"/>
  <c r="AJ29" i="8"/>
  <c r="AJ9" i="8"/>
  <c r="AJ11" i="8"/>
  <c r="AJ48" i="8"/>
  <c r="AJ42" i="8"/>
  <c r="AJ23" i="8"/>
  <c r="AJ34" i="8"/>
  <c r="AJ36" i="8"/>
  <c r="AJ45" i="8"/>
  <c r="AJ4" i="8"/>
  <c r="AJ22" i="8"/>
  <c r="AF49" i="8"/>
  <c r="AF21" i="8"/>
  <c r="AF17" i="8"/>
  <c r="AF26" i="8"/>
  <c r="AF54" i="8"/>
  <c r="AF29" i="8"/>
  <c r="AF9" i="8"/>
  <c r="AF11" i="8"/>
  <c r="AF48" i="8"/>
  <c r="AF42" i="8"/>
  <c r="AF23" i="8"/>
  <c r="AF34" i="8"/>
  <c r="AF36" i="8"/>
  <c r="AF45" i="8"/>
  <c r="AF4" i="8"/>
  <c r="AF22" i="8"/>
  <c r="AB17" i="8"/>
  <c r="AB26" i="8"/>
  <c r="AB54" i="8"/>
  <c r="AB29" i="8"/>
  <c r="AB9" i="8"/>
  <c r="AB11" i="8"/>
  <c r="AB48" i="8"/>
  <c r="AB42" i="8"/>
  <c r="AB23" i="8"/>
  <c r="AB34" i="8"/>
  <c r="AB36" i="8"/>
  <c r="AB45" i="8"/>
  <c r="AB4" i="8"/>
  <c r="AB22" i="8"/>
  <c r="Z17" i="8"/>
  <c r="Z26" i="8"/>
  <c r="Z54" i="8"/>
  <c r="Z29" i="8"/>
  <c r="Z9" i="8"/>
  <c r="Z11" i="8"/>
  <c r="Z48" i="8"/>
  <c r="Z42" i="8"/>
  <c r="Z23" i="8"/>
  <c r="Z34" i="8"/>
  <c r="Z36" i="8"/>
  <c r="Z45" i="8"/>
  <c r="Z4" i="8"/>
  <c r="Z22" i="8"/>
  <c r="X39" i="8"/>
  <c r="X37" i="8"/>
  <c r="X21" i="8"/>
  <c r="X17" i="8"/>
  <c r="X26" i="8"/>
  <c r="X54" i="8"/>
  <c r="X29" i="8"/>
  <c r="X9" i="8"/>
  <c r="X11" i="8"/>
  <c r="X48" i="8"/>
  <c r="X42" i="8"/>
  <c r="X23" i="8"/>
  <c r="X34" i="8"/>
  <c r="X36" i="8"/>
  <c r="X45" i="8"/>
  <c r="X4" i="8"/>
  <c r="X22" i="8"/>
  <c r="P38" i="8"/>
  <c r="P55" i="8"/>
  <c r="P8" i="8"/>
  <c r="P39" i="8"/>
  <c r="P49" i="8"/>
  <c r="P10" i="8"/>
  <c r="P21" i="8"/>
  <c r="P17" i="8"/>
  <c r="P26" i="8"/>
  <c r="P29" i="8"/>
  <c r="P9" i="8"/>
  <c r="P11" i="8"/>
  <c r="P48" i="8"/>
  <c r="P42" i="8"/>
  <c r="P23" i="8"/>
  <c r="P34" i="8"/>
  <c r="P36" i="8"/>
  <c r="P45" i="8"/>
  <c r="P4" i="8"/>
  <c r="P22" i="8"/>
  <c r="L38" i="8"/>
  <c r="L55" i="8"/>
  <c r="L21" i="8"/>
  <c r="L50" i="8"/>
  <c r="L17" i="8"/>
  <c r="L26" i="8"/>
  <c r="L29" i="8"/>
  <c r="L9" i="8"/>
  <c r="L11" i="8"/>
  <c r="L48" i="8"/>
  <c r="L42" i="8"/>
  <c r="L23" i="8"/>
  <c r="L34" i="8"/>
  <c r="L36" i="8"/>
  <c r="L45" i="8"/>
  <c r="L4" i="8"/>
  <c r="L22" i="8"/>
  <c r="F45" i="8" l="1"/>
  <c r="F54" i="8"/>
  <c r="F6" i="8"/>
  <c r="F35" i="8"/>
  <c r="F20" i="8"/>
  <c r="F40" i="8"/>
  <c r="F12" i="8"/>
  <c r="F32" i="8"/>
  <c r="F27" i="8"/>
  <c r="F25" i="8"/>
  <c r="F30" i="8"/>
  <c r="F19" i="8"/>
  <c r="F15" i="8"/>
  <c r="F47" i="8"/>
  <c r="F11" i="8"/>
  <c r="F21" i="8"/>
  <c r="F10" i="8"/>
  <c r="F4" i="8"/>
  <c r="F23" i="8"/>
  <c r="F9" i="8"/>
  <c r="F17" i="8"/>
  <c r="F50" i="8"/>
  <c r="F39" i="8"/>
  <c r="F8" i="8"/>
  <c r="F7" i="8"/>
  <c r="F37" i="8"/>
  <c r="F42" i="8"/>
  <c r="F29" i="8"/>
  <c r="F28" i="8"/>
  <c r="F36" i="8"/>
  <c r="F48" i="8"/>
  <c r="F38" i="8"/>
  <c r="F52" i="8"/>
  <c r="F5" i="8"/>
  <c r="F22" i="8"/>
  <c r="F34" i="8"/>
  <c r="F26" i="8"/>
  <c r="F55" i="8"/>
  <c r="F31" i="8"/>
  <c r="F13" i="8"/>
  <c r="F24" i="8"/>
  <c r="F49" i="8"/>
</calcChain>
</file>

<file path=xl/comments1.xml><?xml version="1.0" encoding="utf-8"?>
<comments xmlns="http://schemas.openxmlformats.org/spreadsheetml/2006/main">
  <authors>
    <author>Dave Obrien</author>
  </authors>
  <commentList>
    <comment ref="I27" authorId="0" shapeId="0">
      <text>
        <r>
          <rPr>
            <b/>
            <sz val="9"/>
            <color indexed="81"/>
            <rFont val="Tahoma"/>
            <family val="2"/>
          </rPr>
          <t>Dave Obrien:</t>
        </r>
        <r>
          <rPr>
            <sz val="9"/>
            <color indexed="81"/>
            <rFont val="Tahoma"/>
            <family val="2"/>
          </rPr>
          <t xml:space="preserve">
Cortesy weigh at Whangaroa 3/07/20</t>
        </r>
      </text>
    </comment>
  </commentList>
</comments>
</file>

<file path=xl/sharedStrings.xml><?xml version="1.0" encoding="utf-8"?>
<sst xmlns="http://schemas.openxmlformats.org/spreadsheetml/2006/main" count="828" uniqueCount="231">
  <si>
    <t>Angler</t>
  </si>
  <si>
    <t>Snapper</t>
  </si>
  <si>
    <t>Kingfish</t>
  </si>
  <si>
    <t>Kahawai</t>
  </si>
  <si>
    <t>Trevally</t>
  </si>
  <si>
    <t>Weight</t>
  </si>
  <si>
    <t>Boarfish</t>
  </si>
  <si>
    <t>John Dory</t>
  </si>
  <si>
    <t>Tarakihi</t>
  </si>
  <si>
    <t>Points total</t>
  </si>
  <si>
    <t>Points</t>
  </si>
  <si>
    <t>Species Penalty</t>
  </si>
  <si>
    <t>Crayfish</t>
  </si>
  <si>
    <t>Gurnard</t>
  </si>
  <si>
    <t>Total Points</t>
  </si>
  <si>
    <t>Butterfish</t>
  </si>
  <si>
    <t>Spearo</t>
  </si>
  <si>
    <t>Converted from Length</t>
  </si>
  <si>
    <t>Paul McCullough</t>
  </si>
  <si>
    <t>Jackie McCullough</t>
  </si>
  <si>
    <t>Matthew Austin</t>
  </si>
  <si>
    <t>Aaron Furlong</t>
  </si>
  <si>
    <t>Ricky Couch</t>
  </si>
  <si>
    <t>Lynette Matthews</t>
  </si>
  <si>
    <t>Noel Matthews</t>
  </si>
  <si>
    <t>Spearo of the Year 2019-20</t>
  </si>
  <si>
    <t>Open Angler of the year 2020-21</t>
  </si>
  <si>
    <t>Junior Angler of the year 2020-21</t>
  </si>
  <si>
    <t>Dave Walker</t>
  </si>
  <si>
    <t>Mike Furlong</t>
  </si>
  <si>
    <t>Mark Winslow</t>
  </si>
  <si>
    <t>Eric Woodward</t>
  </si>
  <si>
    <t>Karen Patterson</t>
  </si>
  <si>
    <t>Aarron McCullough</t>
  </si>
  <si>
    <t>Haley McCullough</t>
  </si>
  <si>
    <t>Bert Rowsell</t>
  </si>
  <si>
    <t>David O'Brien</t>
  </si>
  <si>
    <t>Lauchie McCullough</t>
  </si>
  <si>
    <t>Wade Brown</t>
  </si>
  <si>
    <t>Jevon Sturley</t>
  </si>
  <si>
    <t>Ed Nink</t>
  </si>
  <si>
    <t>Trevor Danks</t>
  </si>
  <si>
    <t>Lisa Brown</t>
  </si>
  <si>
    <t>Doug Dickinson</t>
  </si>
  <si>
    <t>Gamefishing Section</t>
  </si>
  <si>
    <t>Species</t>
  </si>
  <si>
    <t>Boat</t>
  </si>
  <si>
    <t>Tackle</t>
  </si>
  <si>
    <t>Date</t>
  </si>
  <si>
    <t>Logan Diamond</t>
  </si>
  <si>
    <t>Short Bill Spearfish</t>
  </si>
  <si>
    <t>Marlin Raman</t>
  </si>
  <si>
    <t>Member?</t>
  </si>
  <si>
    <t>No</t>
  </si>
  <si>
    <t>Ian Witters</t>
  </si>
  <si>
    <t>?</t>
  </si>
  <si>
    <t>Striped Marlin</t>
  </si>
  <si>
    <t>Steve Gorrie</t>
  </si>
  <si>
    <t>Yes</t>
  </si>
  <si>
    <t>Sea Eagle</t>
  </si>
  <si>
    <t>Ron Adams</t>
  </si>
  <si>
    <t>Yellowfin Tuna</t>
  </si>
  <si>
    <t>Marcus II</t>
  </si>
  <si>
    <t>Nate Adams (J)</t>
  </si>
  <si>
    <t>Dave Adams</t>
  </si>
  <si>
    <t>T/R</t>
  </si>
  <si>
    <t>Fish Weight</t>
  </si>
  <si>
    <t>Line Weight</t>
  </si>
  <si>
    <t>IGFA Points</t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</si>
  <si>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1.5"/>
        <color rgb="FF000000"/>
        <rFont val="Arial"/>
        <family val="2"/>
      </rPr>
      <t>Any tagged Billfish is 200 points</t>
    </r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</si>
  <si>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1.5"/>
        <color rgb="FF000000"/>
        <rFont val="Arial"/>
        <family val="2"/>
      </rPr>
      <t>1 point per KG for any weighed Billfish – Must be 90kgs or over.</t>
    </r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</si>
  <si>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1.5"/>
        <color rgb="FF000000"/>
        <rFont val="Arial"/>
        <family val="2"/>
      </rPr>
      <t>1 point per KG for Tuna – Must be 7kgs or over.</t>
    </r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</si>
  <si>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1.5"/>
        <color rgb="FF000000"/>
        <rFont val="Arial"/>
        <family val="2"/>
      </rPr>
      <t>40 Points per tagged Tuna –  Albacore &amp; Skipjack are not counted for tagging.</t>
    </r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</si>
  <si>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1.5"/>
        <color rgb="FF000000"/>
        <rFont val="Arial"/>
        <family val="2"/>
      </rPr>
      <t>1 point per KG for Mahimahi and Shortbill – Must be 5kgs or over.</t>
    </r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</si>
  <si>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1.5"/>
        <color rgb="FF000000"/>
        <rFont val="Arial"/>
        <family val="2"/>
      </rPr>
      <t>40 points for a tagged Shortbill</t>
    </r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</si>
  <si>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1.5"/>
        <color rgb="FF000000"/>
        <rFont val="Arial"/>
        <family val="2"/>
      </rPr>
      <t>10 points for a tagged Shark – Mako, Blue, Thrasher &amp; Hammer Head only</t>
    </r>
  </si>
  <si>
    <t>IGFA Calculator</t>
  </si>
  <si>
    <t>Row Labels</t>
  </si>
  <si>
    <t>(blank)</t>
  </si>
  <si>
    <t>Grand Total</t>
  </si>
  <si>
    <t>Sum of IGFA Points</t>
  </si>
  <si>
    <t>Kraken</t>
  </si>
  <si>
    <t>Ben Weafer</t>
  </si>
  <si>
    <t>Obsession</t>
  </si>
  <si>
    <t>Bruce Little</t>
  </si>
  <si>
    <t>Ian Gould</t>
  </si>
  <si>
    <t>Tiana Smith</t>
  </si>
  <si>
    <t>Mary Jane</t>
  </si>
  <si>
    <t>Individual Points</t>
  </si>
  <si>
    <t>Boat Points</t>
  </si>
  <si>
    <t>Sum of Boat Points</t>
  </si>
  <si>
    <t>Sum of Individual Points</t>
  </si>
  <si>
    <t>Catherine Stewart</t>
  </si>
  <si>
    <t>Strike Zone</t>
  </si>
  <si>
    <t>Linda Hopper</t>
  </si>
  <si>
    <t>Jae Staite</t>
  </si>
  <si>
    <t>Michelle Smyth</t>
  </si>
  <si>
    <t>Golden Eye</t>
  </si>
  <si>
    <t>Sid Fletcher</t>
  </si>
  <si>
    <t>Nate Adams</t>
  </si>
  <si>
    <t>Simon Noakes</t>
  </si>
  <si>
    <t>Fourwinds</t>
  </si>
  <si>
    <t>Paul Goodwin</t>
  </si>
  <si>
    <t>Megamahi</t>
  </si>
  <si>
    <t>Ian Biddick</t>
  </si>
  <si>
    <t>Adam Clancey</t>
  </si>
  <si>
    <t>Chris Stapleton</t>
  </si>
  <si>
    <t>Blue Marlin</t>
  </si>
  <si>
    <t>Thirsty Work</t>
  </si>
  <si>
    <t>Martin Clark</t>
  </si>
  <si>
    <t>Karen Paterson</t>
  </si>
  <si>
    <t>Serafina</t>
  </si>
  <si>
    <t>McCullough Cup</t>
  </si>
  <si>
    <t>Leading boat points</t>
  </si>
  <si>
    <t>Tuck Trophy</t>
  </si>
  <si>
    <t>Leading Angler points</t>
  </si>
  <si>
    <t>Perkinson Trophy</t>
  </si>
  <si>
    <t>Boat with most billfish captures</t>
  </si>
  <si>
    <t>MCFC First Marlin</t>
  </si>
  <si>
    <t>Heaviest game fish Junior</t>
  </si>
  <si>
    <t>O'Brien Cup</t>
  </si>
  <si>
    <t>Heaviest Tuna</t>
  </si>
  <si>
    <t>Heaviest Mahi/Short Bill</t>
  </si>
  <si>
    <t>Adams Trophy</t>
  </si>
  <si>
    <t>Hopper Cup</t>
  </si>
  <si>
    <t>Heaviest Striped Marlin</t>
  </si>
  <si>
    <t>McCully Cup</t>
  </si>
  <si>
    <t>Heaviest Blue/Black/Broadbill</t>
  </si>
  <si>
    <t>Tally</t>
  </si>
  <si>
    <t>Striped</t>
  </si>
  <si>
    <t>Blue</t>
  </si>
  <si>
    <t>Black</t>
  </si>
  <si>
    <t>Broadbill</t>
  </si>
  <si>
    <t>Spear</t>
  </si>
  <si>
    <t>Mahimahi</t>
  </si>
  <si>
    <t>Weighed</t>
  </si>
  <si>
    <t>Total</t>
  </si>
  <si>
    <t>96.5kg</t>
  </si>
  <si>
    <t>Flat line</t>
  </si>
  <si>
    <t>21kg YFT</t>
  </si>
  <si>
    <t>Most IGFA Points ANGLER</t>
  </si>
  <si>
    <t>Alan Milton</t>
  </si>
  <si>
    <t>Sean McCully</t>
  </si>
  <si>
    <t>Mirage</t>
  </si>
  <si>
    <t>Ron Inkster</t>
  </si>
  <si>
    <t>Gary Read</t>
  </si>
  <si>
    <t>Nicola Telfer</t>
  </si>
  <si>
    <t>Steve Worthington</t>
  </si>
  <si>
    <t>Wayne Adkins</t>
  </si>
  <si>
    <t>Chris Lambert</t>
  </si>
  <si>
    <t>Doug Lambert</t>
  </si>
  <si>
    <t>Richard Spicer</t>
  </si>
  <si>
    <t>Chris Fletcher</t>
  </si>
  <si>
    <t>Lucas Grinter(J)</t>
  </si>
  <si>
    <t>Rachelle Read</t>
  </si>
  <si>
    <t>Noel Mathews</t>
  </si>
  <si>
    <t>David Platt</t>
  </si>
  <si>
    <t>Brody Campbell</t>
  </si>
  <si>
    <t>Neville Draffin</t>
  </si>
  <si>
    <t>Craig Platt</t>
  </si>
  <si>
    <t>Dylan Oxbourough</t>
  </si>
  <si>
    <t>Steve Waller</t>
  </si>
  <si>
    <t>Eve Lawrence</t>
  </si>
  <si>
    <t>Jason McCullough</t>
  </si>
  <si>
    <t>Steve Martinovich</t>
  </si>
  <si>
    <t>Aaron Stenbeck</t>
  </si>
  <si>
    <t>Garry Carter</t>
  </si>
  <si>
    <t>Baz McAuley</t>
  </si>
  <si>
    <t>Conrad Willis</t>
  </si>
  <si>
    <t>Andrew Straton</t>
  </si>
  <si>
    <t xml:space="preserve">Lane Pepi-Campbell </t>
  </si>
  <si>
    <t>Tom Hatfull</t>
  </si>
  <si>
    <t>David Adams</t>
  </si>
  <si>
    <t>Bronze Whaler T/R</t>
  </si>
  <si>
    <t>Skipjack Tuna</t>
  </si>
  <si>
    <t>Albacore Tuna</t>
  </si>
  <si>
    <t>Spinay Dogfish T/R</t>
  </si>
  <si>
    <t>Tope T/R</t>
  </si>
  <si>
    <t>Mako Shark T/R</t>
  </si>
  <si>
    <t>Big Eye Tuna</t>
  </si>
  <si>
    <t>Thresher Shark T/R</t>
  </si>
  <si>
    <t>Hammerhead T/R</t>
  </si>
  <si>
    <t>Vialator</t>
  </si>
  <si>
    <t>Idle Time</t>
  </si>
  <si>
    <t>Mistress</t>
  </si>
  <si>
    <t>Contenta</t>
  </si>
  <si>
    <t>Reel Work</t>
  </si>
  <si>
    <t>Time N Tide</t>
  </si>
  <si>
    <t>The Blue Print</t>
  </si>
  <si>
    <t>On Site</t>
  </si>
  <si>
    <t>Athena</t>
  </si>
  <si>
    <t>Sapphire</t>
  </si>
  <si>
    <t>Black Jack2</t>
  </si>
  <si>
    <t>Salyor Rose</t>
  </si>
  <si>
    <t>Iroquoi</t>
  </si>
  <si>
    <t>Inacoma</t>
  </si>
  <si>
    <t>Sumo</t>
  </si>
  <si>
    <t>X Factor</t>
  </si>
  <si>
    <t>The DE-manda</t>
  </si>
  <si>
    <t>Suicide Squad</t>
  </si>
  <si>
    <t>3 anglers</t>
  </si>
  <si>
    <t>6 BOATS</t>
  </si>
  <si>
    <t>YFT/BIG EYE</t>
  </si>
  <si>
    <t>Simon Adams</t>
  </si>
  <si>
    <t>Lynda Wilson</t>
  </si>
  <si>
    <t>Aimee Spinley</t>
  </si>
  <si>
    <t>Kiani Rogers</t>
  </si>
  <si>
    <t>Charleen Adams</t>
  </si>
  <si>
    <t>Vanessa Martinovich</t>
  </si>
  <si>
    <t>Rachel Rogers</t>
  </si>
  <si>
    <t>Shirley Bailey</t>
  </si>
  <si>
    <t>Paige Agent</t>
  </si>
  <si>
    <t>Justine Amundson</t>
  </si>
  <si>
    <t>Megan Read</t>
  </si>
  <si>
    <t>Jordy Evans</t>
  </si>
  <si>
    <t>Heather Martinovich</t>
  </si>
  <si>
    <t>Mignon Coombes</t>
  </si>
  <si>
    <t>Sandy Harrison</t>
  </si>
  <si>
    <t>Pam Smith</t>
  </si>
  <si>
    <t>Carlyn Stewart</t>
  </si>
  <si>
    <t>Cathy Green</t>
  </si>
  <si>
    <t>Emma Boese</t>
  </si>
  <si>
    <t>Gaye Dickinson</t>
  </si>
  <si>
    <t>Allison Brown</t>
  </si>
  <si>
    <t>Robyn Quinn</t>
  </si>
  <si>
    <t>Grace Wilding</t>
  </si>
  <si>
    <t>Georja-Renee Loft</t>
  </si>
  <si>
    <t>Jay Williams</t>
  </si>
  <si>
    <t>Karen Loft</t>
  </si>
  <si>
    <t>Miriam Tuck</t>
  </si>
  <si>
    <t>Black Jack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</si>
</sst>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1.5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0" fillId="3" borderId="0" xfId="0" applyFill="1"/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5" fillId="0" borderId="0" xfId="0" applyFont="1" applyAlignment="1">
      <alignment horizontal="left" vertical="center" indent="9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8" fillId="0" borderId="0" xfId="0" applyFont="1"/>
    <xf numFmtId="0" fontId="0" fillId="0" borderId="1" xfId="0" applyBorder="1" applyAlignment="1">
      <alignment horizontal="center"/>
    </xf>
    <xf numFmtId="0" fontId="0" fillId="2" borderId="0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vid O'Brien" id="{7E98C4DC-925D-4073-9D7C-66F2F990A0D5}" userId="S::David.O'Brien@futurebuild.co.nz::80a0062c-f0f2-4896-b7c1-aaef5380e550" providerId="AD"/>
  <person displayName="David O'Brien" id="{809ADB01-84EB-4302-A600-F75B8337F675}" userId="S::David.O'Brien@futurebuild.co.nz::95ee5565-30c1-4b6c-819d-d19ecd500017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e Obrien" refreshedDate="44295.638547569448" createdVersion="6" refreshedVersion="6" minRefreshableVersion="3" recordCount="77">
  <cacheSource type="worksheet">
    <worksheetSource ref="B3:J1000" sheet="Game Section"/>
  </cacheSource>
  <cacheFields count="9">
    <cacheField name="Angler" numFmtId="0">
      <sharedItems containsBlank="1" count="54">
        <s v="Logan Diamond"/>
        <s v="Ian Witters"/>
        <s v="Aaron Furlong"/>
        <s v="Ron Adams"/>
        <s v="Nate Adams (J)"/>
        <s v="Dave Adams"/>
        <s v="Lisa Brown"/>
        <s v="Ben Weafer"/>
        <s v="Ian Gould"/>
        <m/>
        <s v="Tiana Smith"/>
        <s v="Catherine Stewart"/>
        <s v="Jackie McCullough"/>
        <s v="Linda Hopper"/>
        <s v="Jae Staite"/>
        <s v="Michelle Smyth"/>
        <s v="Karen Paterson"/>
        <s v="Simon Noakes"/>
        <s v="Paul Goodwin"/>
        <s v="Martin Clark"/>
        <s v="Chris Stapleton"/>
        <s v="Alan Milton"/>
        <s v="Sean McCully"/>
        <s v="Ron Inkster"/>
        <s v="Gary Read"/>
        <s v="Nicola Telfer"/>
        <s v="Steve Worthington"/>
        <s v="Wayne Adkins"/>
        <s v="Trevor Danks"/>
        <s v="Chris Lambert"/>
        <s v="Doug Lambert"/>
        <s v="Richard Spicer"/>
        <s v="Chris Fletcher"/>
        <s v="Lucas Grinter(J)"/>
        <s v="Rachelle Read"/>
        <s v="Noel Mathews"/>
        <s v="Brody Campbell"/>
        <s v="Neville Draffin"/>
        <s v="Craig Platt"/>
        <s v="Dylan Oxbourough"/>
        <s v="Steve Waller"/>
        <s v="Eve Lawrence"/>
        <s v="Jason McCullough"/>
        <s v="Steve Martinovich"/>
        <s v="Aaron Stenbeck"/>
        <s v="Garry Carter"/>
        <s v="Baz McAuley"/>
        <s v="Conrad Willis"/>
        <s v="David Platt"/>
        <s v="Andrew Straton"/>
        <s v="Lane Pepi-Campbell "/>
        <s v="Tom Hatfull"/>
        <s v="David Adams"/>
        <s v="Simon Adams"/>
      </sharedItems>
    </cacheField>
    <cacheField name="Member?" numFmtId="0">
      <sharedItems containsBlank="1"/>
    </cacheField>
    <cacheField name="Species" numFmtId="0">
      <sharedItems containsBlank="1"/>
    </cacheField>
    <cacheField name="Weight" numFmtId="0">
      <sharedItems containsBlank="1" containsMixedTypes="1" containsNumber="1" minValue="2.4" maxValue="222.8"/>
    </cacheField>
    <cacheField name="Tackle" numFmtId="0">
      <sharedItems containsString="0" containsBlank="1" containsNumber="1" containsInteger="1" minValue="15" maxValue="37"/>
    </cacheField>
    <cacheField name="Boat" numFmtId="0">
      <sharedItems containsBlank="1"/>
    </cacheField>
    <cacheField name="Individual Points" numFmtId="0">
      <sharedItems containsString="0" containsBlank="1" containsNumber="1" minValue="0" maxValue="222.8"/>
    </cacheField>
    <cacheField name="Boat Points" numFmtId="0">
      <sharedItems containsString="0" containsBlank="1" containsNumber="1" minValue="0" maxValue="222.8"/>
    </cacheField>
    <cacheField name="IGFA Points" numFmtId="0">
      <sharedItems containsString="0" containsBlank="1" containsNumber="1" minValue="0" maxValue="602.162162162162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ave Obrien" refreshedDate="44295.639301736112" createdVersion="6" refreshedVersion="6" minRefreshableVersion="3" recordCount="77">
  <cacheSource type="worksheet">
    <worksheetSource ref="A3:J1000" sheet="Game Section"/>
  </cacheSource>
  <cacheFields count="10">
    <cacheField name="Date" numFmtId="0">
      <sharedItems containsNonDate="0" containsDate="1" containsString="0" containsBlank="1" minDate="2012-04-04T00:00:00" maxDate="2021-03-12T00:00:00"/>
    </cacheField>
    <cacheField name="Angler" numFmtId="0">
      <sharedItems containsBlank="1" count="54">
        <s v="Logan Diamond"/>
        <s v="Ian Witters"/>
        <s v="Aaron Furlong"/>
        <s v="Ron Adams"/>
        <s v="Nate Adams (J)"/>
        <s v="Dave Adams"/>
        <s v="Lisa Brown"/>
        <s v="Ben Weafer"/>
        <s v="Ian Gould"/>
        <m/>
        <s v="Tiana Smith"/>
        <s v="Catherine Stewart"/>
        <s v="Jackie McCullough"/>
        <s v="Linda Hopper"/>
        <s v="Jae Staite"/>
        <s v="Michelle Smyth"/>
        <s v="Karen Paterson"/>
        <s v="Simon Noakes"/>
        <s v="Paul Goodwin"/>
        <s v="Martin Clark"/>
        <s v="Chris Stapleton"/>
        <s v="Alan Milton"/>
        <s v="Sean McCully"/>
        <s v="Ron Inkster"/>
        <s v="Gary Read"/>
        <s v="Nicola Telfer"/>
        <s v="Steve Worthington"/>
        <s v="Wayne Adkins"/>
        <s v="Trevor Danks"/>
        <s v="Chris Lambert"/>
        <s v="Doug Lambert"/>
        <s v="Richard Spicer"/>
        <s v="Chris Fletcher"/>
        <s v="Lucas Grinter(J)"/>
        <s v="Rachelle Read"/>
        <s v="Noel Mathews"/>
        <s v="Brody Campbell"/>
        <s v="Neville Draffin"/>
        <s v="Craig Platt"/>
        <s v="Dylan Oxbourough"/>
        <s v="Steve Waller"/>
        <s v="Eve Lawrence"/>
        <s v="Jason McCullough"/>
        <s v="Steve Martinovich"/>
        <s v="Aaron Stenbeck"/>
        <s v="Garry Carter"/>
        <s v="Baz McAuley"/>
        <s v="Conrad Willis"/>
        <s v="David Platt"/>
        <s v="Andrew Straton"/>
        <s v="Lane Pepi-Campbell "/>
        <s v="Tom Hatfull"/>
        <s v="David Adams"/>
        <s v="Simon Adams"/>
      </sharedItems>
    </cacheField>
    <cacheField name="Member?" numFmtId="0">
      <sharedItems containsBlank="1"/>
    </cacheField>
    <cacheField name="Species" numFmtId="0">
      <sharedItems containsBlank="1"/>
    </cacheField>
    <cacheField name="Weight" numFmtId="0">
      <sharedItems containsBlank="1" containsMixedTypes="1" containsNumber="1" minValue="2.4" maxValue="222.8"/>
    </cacheField>
    <cacheField name="Tackle" numFmtId="0">
      <sharedItems containsString="0" containsBlank="1" containsNumber="1" containsInteger="1" minValue="15" maxValue="37"/>
    </cacheField>
    <cacheField name="Boat" numFmtId="0">
      <sharedItems containsBlank="1" count="20">
        <s v="Marlin Raman"/>
        <s v="?"/>
        <s v="Sea Eagle"/>
        <s v="Marcus II"/>
        <s v="Kraken"/>
        <s v="Obsession"/>
        <m/>
        <s v="Mary Jane"/>
        <s v="Strike Zone"/>
        <s v="Golden Eye"/>
        <s v="Serafina"/>
        <s v="Fourwinds"/>
        <s v="Megamahi"/>
        <s v="Thirsty Work"/>
        <s v="Mirage"/>
        <s v="Reel Work"/>
        <s v="Time N Tide"/>
        <s v="Athena"/>
        <s v="Sapphire"/>
        <s v="Sumo"/>
      </sharedItems>
    </cacheField>
    <cacheField name="Individual Points" numFmtId="0">
      <sharedItems containsString="0" containsBlank="1" containsNumber="1" minValue="0" maxValue="222.8"/>
    </cacheField>
    <cacheField name="Boat Points" numFmtId="0">
      <sharedItems containsString="0" containsBlank="1" containsNumber="1" minValue="0" maxValue="222.8"/>
    </cacheField>
    <cacheField name="IGFA Points" numFmtId="0">
      <sharedItems containsString="0" containsBlank="1" containsNumber="1" minValue="0" maxValue="602.162162162162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">
  <r>
    <x v="0"/>
    <s v="No"/>
    <s v="Short Bill Spearfish"/>
    <n v="15"/>
    <n v="37"/>
    <s v="Marlin Raman"/>
    <n v="0"/>
    <n v="15"/>
    <n v="0"/>
  </r>
  <r>
    <x v="1"/>
    <s v="?"/>
    <s v="Striped Marlin"/>
    <n v="86.2"/>
    <n v="37"/>
    <s v="?"/>
    <n v="0"/>
    <n v="0"/>
    <n v="0"/>
  </r>
  <r>
    <x v="2"/>
    <s v="Yes"/>
    <s v="Short Bill Spearfish"/>
    <n v="14.6"/>
    <n v="15"/>
    <s v="Sea Eagle"/>
    <n v="14.6"/>
    <n v="14.6"/>
    <n v="97.333333333333329"/>
  </r>
  <r>
    <x v="3"/>
    <s v="Yes"/>
    <s v="Yellowfin Tuna"/>
    <n v="18.2"/>
    <n v="37"/>
    <s v="Marcus II"/>
    <n v="18.100000000000001"/>
    <n v="18.100000000000001"/>
    <n v="49.189189189189186"/>
  </r>
  <r>
    <x v="4"/>
    <s v="Yes"/>
    <s v="Yellowfin Tuna"/>
    <n v="21"/>
    <n v="15"/>
    <s v="Marcus II"/>
    <n v="21"/>
    <n v="21"/>
    <n v="140"/>
  </r>
  <r>
    <x v="5"/>
    <s v="Yes"/>
    <s v="Yellowfin Tuna"/>
    <s v="T/R"/>
    <m/>
    <s v="Marcus II"/>
    <n v="40"/>
    <n v="40"/>
    <n v="0"/>
  </r>
  <r>
    <x v="6"/>
    <s v="Yes"/>
    <s v="Yellowfin Tuna"/>
    <n v="20.8"/>
    <n v="24"/>
    <s v="Kraken"/>
    <n v="20.8"/>
    <n v="20.8"/>
    <n v="86.666666666666671"/>
  </r>
  <r>
    <x v="7"/>
    <s v="No"/>
    <s v="Striped Marlin"/>
    <s v="T/R"/>
    <m/>
    <s v="Obsession"/>
    <n v="0"/>
    <n v="200"/>
    <n v="0"/>
  </r>
  <r>
    <x v="8"/>
    <s v="Yes"/>
    <s v="Striped Marlin"/>
    <n v="96.5"/>
    <n v="37"/>
    <m/>
    <n v="96.5"/>
    <n v="96.5"/>
    <n v="260.81081081081084"/>
  </r>
  <r>
    <x v="9"/>
    <m/>
    <s v="Yellowfin Tuna"/>
    <s v="T/R"/>
    <m/>
    <s v="Obsession"/>
    <n v="0"/>
    <n v="40"/>
    <n v="0"/>
  </r>
  <r>
    <x v="10"/>
    <s v="No"/>
    <s v="Yellowfin Tuna"/>
    <n v="23.6"/>
    <n v="24"/>
    <s v="Mary Jane"/>
    <n v="0"/>
    <n v="0"/>
    <n v="0"/>
  </r>
  <r>
    <x v="11"/>
    <s v="Yes"/>
    <s v="Striped Marlin"/>
    <n v="55.5"/>
    <n v="24"/>
    <m/>
    <n v="0"/>
    <n v="0"/>
    <n v="0"/>
  </r>
  <r>
    <x v="9"/>
    <s v="No"/>
    <s v="Striped Marlin"/>
    <s v="T/R"/>
    <m/>
    <s v="Obsession"/>
    <n v="0"/>
    <n v="200"/>
    <n v="0"/>
  </r>
  <r>
    <x v="12"/>
    <s v="Yes"/>
    <s v="Yellowfin Tuna"/>
    <n v="19.600000000000001"/>
    <n v="24"/>
    <s v="Strike Zone"/>
    <n v="19.600000000000001"/>
    <n v="19.600000000000001"/>
    <n v="81.666666666666671"/>
  </r>
  <r>
    <x v="13"/>
    <s v="No"/>
    <s v="Striped Marlin"/>
    <n v="94.2"/>
    <n v="37"/>
    <m/>
    <n v="0"/>
    <n v="0"/>
    <n v="0"/>
  </r>
  <r>
    <x v="14"/>
    <s v="Yes"/>
    <s v="Striped Marlin"/>
    <n v="80.599999999999994"/>
    <m/>
    <m/>
    <n v="0"/>
    <n v="0"/>
    <n v="0"/>
  </r>
  <r>
    <x v="15"/>
    <s v="Yes"/>
    <s v="Striped Marlin"/>
    <n v="61.6"/>
    <n v="37"/>
    <s v="Golden Eye"/>
    <n v="0"/>
    <n v="0"/>
    <n v="0"/>
  </r>
  <r>
    <x v="16"/>
    <s v="Yes"/>
    <s v="Striped Marlin"/>
    <s v="T/R"/>
    <n v="37"/>
    <s v="Serafina"/>
    <n v="200"/>
    <n v="200"/>
    <n v="0"/>
  </r>
  <r>
    <x v="17"/>
    <s v="Yes"/>
    <s v="Striped Marlin"/>
    <s v="T/R"/>
    <m/>
    <s v="Fourwinds"/>
    <n v="200"/>
    <n v="200"/>
    <n v="0"/>
  </r>
  <r>
    <x v="18"/>
    <s v="Yes"/>
    <s v="Yellowfin Tuna"/>
    <n v="25.74"/>
    <n v="37"/>
    <s v="Megamahi"/>
    <n v="25.74"/>
    <n v="25.74"/>
    <n v="69.567567567567565"/>
  </r>
  <r>
    <x v="18"/>
    <s v="Yes"/>
    <s v="Yellowfin Tuna"/>
    <n v="45.6"/>
    <n v="37"/>
    <s v="Megamahi"/>
    <n v="45.6"/>
    <n v="45.6"/>
    <n v="123.24324324324324"/>
  </r>
  <r>
    <x v="19"/>
    <s v="Yes"/>
    <s v="Yellowfin Tuna"/>
    <n v="38.700000000000003"/>
    <n v="37"/>
    <s v="Megamahi"/>
    <n v="38.700000000000003"/>
    <n v="38.700000000000003"/>
    <n v="104.59459459459461"/>
  </r>
  <r>
    <x v="20"/>
    <s v="Yes"/>
    <s v="Blue Marlin"/>
    <n v="222.8"/>
    <n v="37"/>
    <s v="Thirsty Work"/>
    <n v="222.8"/>
    <n v="222.8"/>
    <n v="602.16216216216219"/>
  </r>
  <r>
    <x v="16"/>
    <s v="Yes"/>
    <s v="Striped Marlin"/>
    <n v="84.6"/>
    <n v="37"/>
    <s v="Serafina"/>
    <n v="0"/>
    <n v="0"/>
    <n v="0"/>
  </r>
  <r>
    <x v="21"/>
    <s v="Yes"/>
    <s v="Striped Marlin"/>
    <n v="90.8"/>
    <n v="37"/>
    <s v="Megamahi"/>
    <n v="90.8"/>
    <n v="90.8"/>
    <n v="245.40540540540542"/>
  </r>
  <r>
    <x v="22"/>
    <s v="Yes"/>
    <s v="Striped Marlin"/>
    <s v="T/R"/>
    <m/>
    <s v="Mirage"/>
    <n v="200"/>
    <n v="200"/>
    <n v="0"/>
  </r>
  <r>
    <x v="23"/>
    <s v="No"/>
    <s v="Striped Marlin"/>
    <s v="T/R"/>
    <m/>
    <m/>
    <n v="0"/>
    <n v="0"/>
    <n v="0"/>
  </r>
  <r>
    <x v="24"/>
    <s v="Yes"/>
    <s v="Striped Marlin"/>
    <n v="83.8"/>
    <m/>
    <s v="Strike Zone"/>
    <n v="0"/>
    <n v="0"/>
    <n v="0"/>
  </r>
  <r>
    <x v="12"/>
    <s v="Yes"/>
    <s v="Striped Marlin"/>
    <s v="T/R"/>
    <m/>
    <s v="Strike Zone"/>
    <n v="200"/>
    <n v="200"/>
    <n v="0"/>
  </r>
  <r>
    <x v="25"/>
    <s v="No"/>
    <s v="Bronze Whaler T/R"/>
    <m/>
    <m/>
    <m/>
    <n v="0"/>
    <n v="0"/>
    <n v="0"/>
  </r>
  <r>
    <x v="26"/>
    <s v="No"/>
    <s v="Skipjack Tuna"/>
    <n v="4.12"/>
    <m/>
    <m/>
    <n v="0"/>
    <n v="0"/>
    <n v="0"/>
  </r>
  <r>
    <x v="27"/>
    <s v="No"/>
    <s v="Striped Marlin"/>
    <n v="94.2"/>
    <m/>
    <m/>
    <n v="0"/>
    <n v="0"/>
    <n v="0"/>
  </r>
  <r>
    <x v="28"/>
    <s v="Yes"/>
    <s v="Skipjack Tuna"/>
    <n v="3.88"/>
    <m/>
    <s v="Reel Work"/>
    <n v="0"/>
    <n v="0"/>
    <n v="0"/>
  </r>
  <r>
    <x v="29"/>
    <s v="No"/>
    <s v="Striped Marlin"/>
    <n v="77.8"/>
    <m/>
    <s v="Time N Tide"/>
    <n v="0"/>
    <n v="0"/>
    <n v="0"/>
  </r>
  <r>
    <x v="30"/>
    <s v="Yes"/>
    <s v="Striped Marlin"/>
    <n v="90.8"/>
    <n v="37"/>
    <s v="Time N Tide"/>
    <n v="90.8"/>
    <n v="90.8"/>
    <n v="245.40540540540542"/>
  </r>
  <r>
    <x v="31"/>
    <s v="No"/>
    <s v="Skipjack Tuna"/>
    <n v="4.45"/>
    <m/>
    <m/>
    <n v="0"/>
    <n v="0"/>
    <n v="0"/>
  </r>
  <r>
    <x v="32"/>
    <s v="No"/>
    <s v="Skipjack Tuna"/>
    <n v="3.98"/>
    <m/>
    <m/>
    <n v="0"/>
    <n v="0"/>
    <n v="0"/>
  </r>
  <r>
    <x v="33"/>
    <s v="No"/>
    <s v="Skipjack Tuna"/>
    <n v="5.6"/>
    <m/>
    <m/>
    <n v="0"/>
    <n v="0"/>
    <n v="0"/>
  </r>
  <r>
    <x v="33"/>
    <s v="No"/>
    <s v="Albacore Tuna"/>
    <n v="2.6"/>
    <m/>
    <m/>
    <n v="0"/>
    <n v="0"/>
    <n v="0"/>
  </r>
  <r>
    <x v="34"/>
    <s v="Yes"/>
    <s v="Skipjack Tuna"/>
    <n v="4.26"/>
    <m/>
    <s v="Strike Zone"/>
    <n v="0"/>
    <n v="0"/>
    <n v="0"/>
  </r>
  <r>
    <x v="34"/>
    <s v="Yes"/>
    <s v="Skipjack Tuna"/>
    <n v="3.08"/>
    <m/>
    <s v="Strike Zone"/>
    <n v="0"/>
    <n v="0"/>
    <n v="0"/>
  </r>
  <r>
    <x v="35"/>
    <s v="Yes"/>
    <s v="Striped Marlin"/>
    <s v="T/R"/>
    <m/>
    <s v="Athena"/>
    <n v="200"/>
    <n v="200"/>
    <n v="0"/>
  </r>
  <r>
    <x v="36"/>
    <s v="No"/>
    <s v="Striped Marlin"/>
    <s v="T/R"/>
    <m/>
    <m/>
    <n v="0"/>
    <n v="0"/>
    <n v="0"/>
  </r>
  <r>
    <x v="37"/>
    <s v="No"/>
    <s v="Striped Marlin"/>
    <s v="T/R"/>
    <m/>
    <m/>
    <n v="0"/>
    <n v="0"/>
    <n v="0"/>
  </r>
  <r>
    <x v="37"/>
    <s v="No"/>
    <s v="Spinay Dogfish T/R"/>
    <m/>
    <m/>
    <m/>
    <n v="0"/>
    <n v="0"/>
    <n v="0"/>
  </r>
  <r>
    <x v="37"/>
    <s v="No"/>
    <s v="Tope T/R"/>
    <m/>
    <m/>
    <m/>
    <n v="0"/>
    <n v="0"/>
    <n v="0"/>
  </r>
  <r>
    <x v="38"/>
    <s v="No"/>
    <s v="Mako Shark T/R"/>
    <m/>
    <m/>
    <s v="Sapphire"/>
    <n v="0"/>
    <n v="0"/>
    <n v="0"/>
  </r>
  <r>
    <x v="25"/>
    <s v="No"/>
    <s v="Bronze Whaler T/R"/>
    <m/>
    <m/>
    <m/>
    <n v="0"/>
    <n v="0"/>
    <n v="0"/>
  </r>
  <r>
    <x v="37"/>
    <s v="No"/>
    <s v="Striped Marlin"/>
    <s v="T/R"/>
    <m/>
    <m/>
    <n v="0"/>
    <n v="0"/>
    <n v="0"/>
  </r>
  <r>
    <x v="39"/>
    <s v="No"/>
    <s v="Striped Marlin"/>
    <s v="T/R"/>
    <m/>
    <m/>
    <n v="0"/>
    <n v="0"/>
    <n v="0"/>
  </r>
  <r>
    <x v="40"/>
    <s v="No"/>
    <s v="Striped Marlin"/>
    <n v="70.400000000000006"/>
    <m/>
    <m/>
    <n v="0"/>
    <n v="0"/>
    <n v="0"/>
  </r>
  <r>
    <x v="41"/>
    <s v="No"/>
    <s v="Big Eye Tuna"/>
    <n v="23.4"/>
    <m/>
    <m/>
    <n v="0"/>
    <n v="0"/>
    <n v="0"/>
  </r>
  <r>
    <x v="42"/>
    <s v="No"/>
    <s v="Striped Marlin"/>
    <n v="72"/>
    <m/>
    <m/>
    <n v="0"/>
    <n v="0"/>
    <n v="0"/>
  </r>
  <r>
    <x v="42"/>
    <s v="No"/>
    <s v="Skipjack Tuna"/>
    <n v="4.16"/>
    <m/>
    <m/>
    <n v="0"/>
    <n v="0"/>
    <n v="0"/>
  </r>
  <r>
    <x v="35"/>
    <s v="Yes"/>
    <s v="Skipjack Tuna"/>
    <n v="5.04"/>
    <m/>
    <s v="Athena"/>
    <n v="0"/>
    <n v="0"/>
    <n v="0"/>
  </r>
  <r>
    <x v="43"/>
    <s v="Yes"/>
    <s v="Striped Marlin"/>
    <s v="T/R"/>
    <m/>
    <s v="Sumo"/>
    <n v="200"/>
    <n v="200"/>
    <n v="0"/>
  </r>
  <r>
    <x v="38"/>
    <s v="No"/>
    <s v="Bronze Whaler T/R"/>
    <m/>
    <m/>
    <m/>
    <n v="0"/>
    <n v="0"/>
    <n v="0"/>
  </r>
  <r>
    <x v="44"/>
    <s v="No"/>
    <s v="Big Eye Tuna"/>
    <n v="26.8"/>
    <m/>
    <m/>
    <n v="0"/>
    <n v="0"/>
    <n v="0"/>
  </r>
  <r>
    <x v="45"/>
    <s v="No"/>
    <s v="Mako Shark T/R"/>
    <m/>
    <m/>
    <m/>
    <n v="0"/>
    <n v="0"/>
    <n v="0"/>
  </r>
  <r>
    <x v="46"/>
    <s v="No"/>
    <s v="Albacore Tuna"/>
    <n v="2.4"/>
    <m/>
    <m/>
    <n v="0"/>
    <n v="0"/>
    <n v="0"/>
  </r>
  <r>
    <x v="47"/>
    <s v="No"/>
    <s v="Striped Marlin"/>
    <n v="100.8"/>
    <m/>
    <m/>
    <n v="0"/>
    <n v="0"/>
    <n v="0"/>
  </r>
  <r>
    <x v="48"/>
    <s v="No"/>
    <s v="Bronze Whaler T/R"/>
    <m/>
    <m/>
    <m/>
    <n v="0"/>
    <n v="0"/>
    <n v="0"/>
  </r>
  <r>
    <x v="49"/>
    <s v="No"/>
    <s v="Mako Shark T/R"/>
    <m/>
    <m/>
    <m/>
    <n v="0"/>
    <n v="0"/>
    <n v="0"/>
  </r>
  <r>
    <x v="50"/>
    <s v="No"/>
    <s v="Bronze Whaler T/R"/>
    <m/>
    <m/>
    <m/>
    <n v="0"/>
    <n v="0"/>
    <n v="0"/>
  </r>
  <r>
    <x v="22"/>
    <s v="Yes"/>
    <s v="Striped Marlin"/>
    <s v="T/R"/>
    <m/>
    <s v="Mirage"/>
    <n v="200"/>
    <n v="200"/>
    <n v="0"/>
  </r>
  <r>
    <x v="49"/>
    <s v="No"/>
    <s v="Bronze Whaler T/R"/>
    <m/>
    <m/>
    <m/>
    <n v="0"/>
    <n v="0"/>
    <n v="0"/>
  </r>
  <r>
    <x v="37"/>
    <s v="No"/>
    <s v="Skipjack Tuna"/>
    <n v="3.76"/>
    <m/>
    <m/>
    <n v="0"/>
    <n v="0"/>
    <n v="0"/>
  </r>
  <r>
    <x v="37"/>
    <s v="No"/>
    <s v="Blue Marlin"/>
    <n v="160.4"/>
    <m/>
    <m/>
    <n v="0"/>
    <n v="0"/>
    <n v="0"/>
  </r>
  <r>
    <x v="43"/>
    <s v="Yes"/>
    <s v="Striped Marlin"/>
    <s v="T/R"/>
    <m/>
    <s v="Sumo"/>
    <n v="200"/>
    <n v="200"/>
    <n v="0"/>
  </r>
  <r>
    <x v="12"/>
    <s v="Yes"/>
    <s v="Skipjack Tuna"/>
    <n v="5"/>
    <m/>
    <s v="Strike Zone"/>
    <n v="0"/>
    <n v="0"/>
    <n v="0"/>
  </r>
  <r>
    <x v="25"/>
    <s v="No"/>
    <s v="Bronze Whaler T/R"/>
    <m/>
    <m/>
    <m/>
    <n v="0"/>
    <n v="0"/>
    <n v="0"/>
  </r>
  <r>
    <x v="36"/>
    <s v="No"/>
    <s v="Mako Shark T/R"/>
    <m/>
    <m/>
    <m/>
    <n v="0"/>
    <n v="0"/>
    <n v="0"/>
  </r>
  <r>
    <x v="51"/>
    <s v="No"/>
    <s v="Thresher Shark T/R"/>
    <m/>
    <m/>
    <m/>
    <n v="0"/>
    <n v="0"/>
    <n v="0"/>
  </r>
  <r>
    <x v="51"/>
    <s v="No"/>
    <s v="Striped Marlin"/>
    <s v="T/R"/>
    <m/>
    <m/>
    <n v="0"/>
    <n v="0"/>
    <n v="0"/>
  </r>
  <r>
    <x v="52"/>
    <s v="No"/>
    <s v="Hammerhead T/R"/>
    <m/>
    <m/>
    <m/>
    <n v="0"/>
    <n v="0"/>
    <n v="0"/>
  </r>
  <r>
    <x v="53"/>
    <s v="Yes"/>
    <s v="Striped Marlin"/>
    <s v="T/R"/>
    <m/>
    <s v="Marcus II"/>
    <n v="200"/>
    <n v="200"/>
    <n v="0"/>
  </r>
  <r>
    <x v="9"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">
  <r>
    <d v="2020-12-19T00:00:00"/>
    <x v="0"/>
    <s v="No"/>
    <s v="Short Bill Spearfish"/>
    <n v="15"/>
    <n v="37"/>
    <x v="0"/>
    <n v="0"/>
    <n v="15"/>
    <n v="0"/>
  </r>
  <r>
    <d v="2020-12-22T00:00:00"/>
    <x v="1"/>
    <s v="?"/>
    <s v="Striped Marlin"/>
    <n v="86.2"/>
    <n v="37"/>
    <x v="1"/>
    <n v="0"/>
    <n v="0"/>
    <n v="0"/>
  </r>
  <r>
    <d v="2021-01-02T00:00:00"/>
    <x v="2"/>
    <s v="Yes"/>
    <s v="Short Bill Spearfish"/>
    <n v="14.6"/>
    <n v="15"/>
    <x v="2"/>
    <n v="14.6"/>
    <n v="14.6"/>
    <n v="97.333333333333329"/>
  </r>
  <r>
    <d v="2021-01-03T00:00:00"/>
    <x v="3"/>
    <s v="Yes"/>
    <s v="Yellowfin Tuna"/>
    <n v="18.2"/>
    <n v="37"/>
    <x v="3"/>
    <n v="18.100000000000001"/>
    <n v="18.100000000000001"/>
    <n v="49.189189189189186"/>
  </r>
  <r>
    <d v="2021-01-03T00:00:00"/>
    <x v="4"/>
    <s v="Yes"/>
    <s v="Yellowfin Tuna"/>
    <n v="21"/>
    <n v="15"/>
    <x v="3"/>
    <n v="21"/>
    <n v="21"/>
    <n v="140"/>
  </r>
  <r>
    <d v="2021-01-04T00:00:00"/>
    <x v="5"/>
    <s v="Yes"/>
    <s v="Yellowfin Tuna"/>
    <s v="T/R"/>
    <m/>
    <x v="3"/>
    <n v="40"/>
    <n v="40"/>
    <n v="0"/>
  </r>
  <r>
    <d v="2021-01-05T00:00:00"/>
    <x v="6"/>
    <s v="Yes"/>
    <s v="Yellowfin Tuna"/>
    <n v="20.8"/>
    <n v="24"/>
    <x v="4"/>
    <n v="20.8"/>
    <n v="20.8"/>
    <n v="86.666666666666671"/>
  </r>
  <r>
    <d v="2021-01-09T00:00:00"/>
    <x v="7"/>
    <s v="No"/>
    <s v="Striped Marlin"/>
    <s v="T/R"/>
    <m/>
    <x v="5"/>
    <n v="0"/>
    <n v="200"/>
    <n v="0"/>
  </r>
  <r>
    <d v="2021-01-14T00:00:00"/>
    <x v="8"/>
    <s v="Yes"/>
    <s v="Striped Marlin"/>
    <n v="96.5"/>
    <n v="37"/>
    <x v="6"/>
    <n v="96.5"/>
    <n v="96.5"/>
    <n v="260.81081081081084"/>
  </r>
  <r>
    <d v="2021-01-15T00:00:00"/>
    <x v="9"/>
    <m/>
    <s v="Yellowfin Tuna"/>
    <s v="T/R"/>
    <m/>
    <x v="5"/>
    <n v="0"/>
    <n v="40"/>
    <n v="0"/>
  </r>
  <r>
    <d v="2021-01-16T00:00:00"/>
    <x v="10"/>
    <s v="No"/>
    <s v="Yellowfin Tuna"/>
    <n v="23.6"/>
    <n v="24"/>
    <x v="7"/>
    <n v="0"/>
    <n v="0"/>
    <n v="0"/>
  </r>
  <r>
    <d v="2021-01-11T00:00:00"/>
    <x v="11"/>
    <s v="Yes"/>
    <s v="Striped Marlin"/>
    <n v="55.5"/>
    <n v="24"/>
    <x v="6"/>
    <n v="0"/>
    <n v="0"/>
    <n v="0"/>
  </r>
  <r>
    <d v="2021-01-27T00:00:00"/>
    <x v="9"/>
    <s v="No"/>
    <s v="Striped Marlin"/>
    <s v="T/R"/>
    <m/>
    <x v="5"/>
    <n v="0"/>
    <n v="200"/>
    <n v="0"/>
  </r>
  <r>
    <d v="2021-01-27T00:00:00"/>
    <x v="12"/>
    <s v="Yes"/>
    <s v="Yellowfin Tuna"/>
    <n v="19.600000000000001"/>
    <n v="24"/>
    <x v="8"/>
    <n v="19.600000000000001"/>
    <n v="19.600000000000001"/>
    <n v="81.666666666666671"/>
  </r>
  <r>
    <d v="2021-01-28T00:00:00"/>
    <x v="13"/>
    <s v="No"/>
    <s v="Striped Marlin"/>
    <n v="94.2"/>
    <n v="37"/>
    <x v="6"/>
    <n v="0"/>
    <n v="0"/>
    <n v="0"/>
  </r>
  <r>
    <d v="2021-02-01T00:00:00"/>
    <x v="14"/>
    <s v="Yes"/>
    <s v="Striped Marlin"/>
    <n v="80.599999999999994"/>
    <m/>
    <x v="6"/>
    <n v="0"/>
    <n v="0"/>
    <n v="0"/>
  </r>
  <r>
    <d v="2021-02-04T00:00:00"/>
    <x v="15"/>
    <s v="Yes"/>
    <s v="Striped Marlin"/>
    <n v="61.6"/>
    <n v="37"/>
    <x v="9"/>
    <n v="0"/>
    <n v="0"/>
    <n v="0"/>
  </r>
  <r>
    <d v="2021-02-06T00:00:00"/>
    <x v="16"/>
    <s v="Yes"/>
    <s v="Striped Marlin"/>
    <s v="T/R"/>
    <n v="37"/>
    <x v="10"/>
    <n v="200"/>
    <n v="200"/>
    <n v="0"/>
  </r>
  <r>
    <d v="2021-02-08T00:00:00"/>
    <x v="17"/>
    <s v="Yes"/>
    <s v="Striped Marlin"/>
    <s v="T/R"/>
    <m/>
    <x v="11"/>
    <n v="200"/>
    <n v="200"/>
    <n v="0"/>
  </r>
  <r>
    <d v="2021-02-23T00:00:00"/>
    <x v="18"/>
    <s v="Yes"/>
    <s v="Yellowfin Tuna"/>
    <n v="25.74"/>
    <n v="37"/>
    <x v="12"/>
    <n v="25.74"/>
    <n v="25.74"/>
    <n v="69.567567567567565"/>
  </r>
  <r>
    <d v="2021-02-25T00:00:00"/>
    <x v="18"/>
    <s v="Yes"/>
    <s v="Yellowfin Tuna"/>
    <n v="45.6"/>
    <n v="37"/>
    <x v="12"/>
    <n v="45.6"/>
    <n v="45.6"/>
    <n v="123.24324324324324"/>
  </r>
  <r>
    <d v="2021-02-26T00:00:00"/>
    <x v="19"/>
    <s v="Yes"/>
    <s v="Yellowfin Tuna"/>
    <n v="38.700000000000003"/>
    <n v="37"/>
    <x v="12"/>
    <n v="38.700000000000003"/>
    <n v="38.700000000000003"/>
    <n v="104.59459459459461"/>
  </r>
  <r>
    <d v="2021-02-27T00:00:00"/>
    <x v="20"/>
    <s v="Yes"/>
    <s v="Blue Marlin"/>
    <n v="222.8"/>
    <n v="37"/>
    <x v="13"/>
    <n v="222.8"/>
    <n v="222.8"/>
    <n v="602.16216216216219"/>
  </r>
  <r>
    <d v="2021-03-01T00:00:00"/>
    <x v="16"/>
    <s v="Yes"/>
    <s v="Striped Marlin"/>
    <n v="84.6"/>
    <n v="37"/>
    <x v="10"/>
    <n v="0"/>
    <n v="0"/>
    <n v="0"/>
  </r>
  <r>
    <d v="2021-03-03T00:00:00"/>
    <x v="21"/>
    <s v="Yes"/>
    <s v="Striped Marlin"/>
    <n v="90.8"/>
    <n v="37"/>
    <x v="12"/>
    <n v="90.8"/>
    <n v="90.8"/>
    <n v="245.40540540540542"/>
  </r>
  <r>
    <d v="2021-03-11T00:00:00"/>
    <x v="22"/>
    <s v="Yes"/>
    <s v="Striped Marlin"/>
    <s v="T/R"/>
    <m/>
    <x v="14"/>
    <n v="200"/>
    <n v="200"/>
    <n v="0"/>
  </r>
  <r>
    <d v="2021-03-11T00:00:00"/>
    <x v="23"/>
    <s v="No"/>
    <s v="Striped Marlin"/>
    <s v="T/R"/>
    <m/>
    <x v="6"/>
    <n v="0"/>
    <n v="0"/>
    <n v="0"/>
  </r>
  <r>
    <d v="2021-03-11T00:00:00"/>
    <x v="24"/>
    <s v="Yes"/>
    <s v="Striped Marlin"/>
    <n v="83.8"/>
    <m/>
    <x v="8"/>
    <n v="0"/>
    <n v="0"/>
    <n v="0"/>
  </r>
  <r>
    <d v="2021-03-11T00:00:00"/>
    <x v="12"/>
    <s v="Yes"/>
    <s v="Striped Marlin"/>
    <s v="T/R"/>
    <m/>
    <x v="8"/>
    <n v="200"/>
    <n v="200"/>
    <n v="0"/>
  </r>
  <r>
    <d v="2021-03-11T00:00:00"/>
    <x v="25"/>
    <s v="No"/>
    <s v="Bronze Whaler T/R"/>
    <m/>
    <m/>
    <x v="6"/>
    <n v="0"/>
    <n v="0"/>
    <n v="0"/>
  </r>
  <r>
    <d v="2021-03-11T00:00:00"/>
    <x v="26"/>
    <s v="No"/>
    <s v="Skipjack Tuna"/>
    <n v="4.12"/>
    <m/>
    <x v="6"/>
    <n v="0"/>
    <n v="0"/>
    <n v="0"/>
  </r>
  <r>
    <d v="2021-03-11T00:00:00"/>
    <x v="27"/>
    <s v="No"/>
    <s v="Striped Marlin"/>
    <n v="94.2"/>
    <m/>
    <x v="6"/>
    <n v="0"/>
    <n v="0"/>
    <n v="0"/>
  </r>
  <r>
    <d v="2021-03-11T00:00:00"/>
    <x v="28"/>
    <s v="Yes"/>
    <s v="Skipjack Tuna"/>
    <n v="3.88"/>
    <m/>
    <x v="15"/>
    <n v="0"/>
    <n v="0"/>
    <n v="0"/>
  </r>
  <r>
    <d v="2021-03-11T00:00:00"/>
    <x v="29"/>
    <s v="No"/>
    <s v="Striped Marlin"/>
    <n v="77.8"/>
    <m/>
    <x v="16"/>
    <n v="0"/>
    <n v="0"/>
    <n v="0"/>
  </r>
  <r>
    <d v="2021-03-11T00:00:00"/>
    <x v="30"/>
    <s v="Yes"/>
    <s v="Striped Marlin"/>
    <n v="90.8"/>
    <n v="37"/>
    <x v="16"/>
    <n v="90.8"/>
    <n v="90.8"/>
    <n v="245.40540540540542"/>
  </r>
  <r>
    <d v="2021-03-11T00:00:00"/>
    <x v="31"/>
    <s v="No"/>
    <s v="Skipjack Tuna"/>
    <n v="4.45"/>
    <m/>
    <x v="6"/>
    <n v="0"/>
    <n v="0"/>
    <n v="0"/>
  </r>
  <r>
    <d v="2021-03-11T00:00:00"/>
    <x v="32"/>
    <s v="No"/>
    <s v="Skipjack Tuna"/>
    <n v="3.98"/>
    <m/>
    <x v="6"/>
    <n v="0"/>
    <n v="0"/>
    <n v="0"/>
  </r>
  <r>
    <d v="2021-03-11T00:00:00"/>
    <x v="33"/>
    <s v="No"/>
    <s v="Skipjack Tuna"/>
    <n v="5.6"/>
    <m/>
    <x v="6"/>
    <n v="0"/>
    <n v="0"/>
    <n v="0"/>
  </r>
  <r>
    <d v="2021-03-11T00:00:00"/>
    <x v="33"/>
    <s v="No"/>
    <s v="Albacore Tuna"/>
    <n v="2.6"/>
    <m/>
    <x v="6"/>
    <n v="0"/>
    <n v="0"/>
    <n v="0"/>
  </r>
  <r>
    <d v="2021-03-11T00:00:00"/>
    <x v="34"/>
    <s v="Yes"/>
    <s v="Skipjack Tuna"/>
    <n v="4.26"/>
    <m/>
    <x v="8"/>
    <n v="0"/>
    <n v="0"/>
    <n v="0"/>
  </r>
  <r>
    <d v="2021-03-11T00:00:00"/>
    <x v="34"/>
    <s v="Yes"/>
    <s v="Skipjack Tuna"/>
    <n v="3.08"/>
    <m/>
    <x v="8"/>
    <n v="0"/>
    <n v="0"/>
    <n v="0"/>
  </r>
  <r>
    <d v="2021-03-11T00:00:00"/>
    <x v="35"/>
    <s v="Yes"/>
    <s v="Striped Marlin"/>
    <s v="T/R"/>
    <m/>
    <x v="17"/>
    <n v="200"/>
    <n v="200"/>
    <n v="0"/>
  </r>
  <r>
    <d v="2021-03-11T00:00:00"/>
    <x v="36"/>
    <s v="No"/>
    <s v="Striped Marlin"/>
    <s v="T/R"/>
    <m/>
    <x v="6"/>
    <n v="0"/>
    <n v="0"/>
    <n v="0"/>
  </r>
  <r>
    <d v="2021-03-11T00:00:00"/>
    <x v="37"/>
    <s v="No"/>
    <s v="Striped Marlin"/>
    <s v="T/R"/>
    <m/>
    <x v="6"/>
    <n v="0"/>
    <n v="0"/>
    <n v="0"/>
  </r>
  <r>
    <d v="2021-03-11T00:00:00"/>
    <x v="37"/>
    <s v="No"/>
    <s v="Spinay Dogfish T/R"/>
    <m/>
    <m/>
    <x v="6"/>
    <n v="0"/>
    <n v="0"/>
    <n v="0"/>
  </r>
  <r>
    <d v="2021-03-11T00:00:00"/>
    <x v="37"/>
    <s v="No"/>
    <s v="Tope T/R"/>
    <m/>
    <m/>
    <x v="6"/>
    <n v="0"/>
    <n v="0"/>
    <n v="0"/>
  </r>
  <r>
    <d v="2021-03-11T00:00:00"/>
    <x v="38"/>
    <s v="No"/>
    <s v="Mako Shark T/R"/>
    <m/>
    <m/>
    <x v="18"/>
    <n v="0"/>
    <n v="0"/>
    <n v="0"/>
  </r>
  <r>
    <d v="2021-03-11T00:00:00"/>
    <x v="25"/>
    <s v="No"/>
    <s v="Bronze Whaler T/R"/>
    <m/>
    <m/>
    <x v="6"/>
    <n v="0"/>
    <n v="0"/>
    <n v="0"/>
  </r>
  <r>
    <d v="2021-03-11T00:00:00"/>
    <x v="37"/>
    <s v="No"/>
    <s v="Striped Marlin"/>
    <s v="T/R"/>
    <m/>
    <x v="6"/>
    <n v="0"/>
    <n v="0"/>
    <n v="0"/>
  </r>
  <r>
    <d v="2021-03-11T00:00:00"/>
    <x v="39"/>
    <s v="No"/>
    <s v="Striped Marlin"/>
    <s v="T/R"/>
    <m/>
    <x v="6"/>
    <n v="0"/>
    <n v="0"/>
    <n v="0"/>
  </r>
  <r>
    <d v="2021-03-11T00:00:00"/>
    <x v="40"/>
    <s v="No"/>
    <s v="Striped Marlin"/>
    <n v="70.400000000000006"/>
    <m/>
    <x v="6"/>
    <n v="0"/>
    <n v="0"/>
    <n v="0"/>
  </r>
  <r>
    <d v="2021-03-11T00:00:00"/>
    <x v="41"/>
    <s v="No"/>
    <s v="Big Eye Tuna"/>
    <n v="23.4"/>
    <m/>
    <x v="6"/>
    <n v="0"/>
    <n v="0"/>
    <n v="0"/>
  </r>
  <r>
    <d v="2021-03-11T00:00:00"/>
    <x v="42"/>
    <s v="No"/>
    <s v="Striped Marlin"/>
    <n v="72"/>
    <m/>
    <x v="6"/>
    <n v="0"/>
    <n v="0"/>
    <n v="0"/>
  </r>
  <r>
    <d v="2021-03-11T00:00:00"/>
    <x v="42"/>
    <s v="No"/>
    <s v="Skipjack Tuna"/>
    <n v="4.16"/>
    <m/>
    <x v="6"/>
    <n v="0"/>
    <n v="0"/>
    <n v="0"/>
  </r>
  <r>
    <d v="2021-03-11T00:00:00"/>
    <x v="35"/>
    <s v="Yes"/>
    <s v="Skipjack Tuna"/>
    <n v="5.04"/>
    <m/>
    <x v="17"/>
    <n v="0"/>
    <n v="0"/>
    <n v="0"/>
  </r>
  <r>
    <d v="2021-03-11T00:00:00"/>
    <x v="43"/>
    <s v="Yes"/>
    <s v="Striped Marlin"/>
    <s v="T/R"/>
    <m/>
    <x v="19"/>
    <n v="200"/>
    <n v="200"/>
    <n v="0"/>
  </r>
  <r>
    <d v="2021-03-11T00:00:00"/>
    <x v="38"/>
    <s v="No"/>
    <s v="Bronze Whaler T/R"/>
    <m/>
    <m/>
    <x v="6"/>
    <n v="0"/>
    <n v="0"/>
    <n v="0"/>
  </r>
  <r>
    <d v="2021-03-11T00:00:00"/>
    <x v="44"/>
    <s v="No"/>
    <s v="Big Eye Tuna"/>
    <n v="26.8"/>
    <m/>
    <x v="6"/>
    <n v="0"/>
    <n v="0"/>
    <n v="0"/>
  </r>
  <r>
    <d v="2021-03-11T00:00:00"/>
    <x v="45"/>
    <s v="No"/>
    <s v="Mako Shark T/R"/>
    <m/>
    <m/>
    <x v="6"/>
    <n v="0"/>
    <n v="0"/>
    <n v="0"/>
  </r>
  <r>
    <d v="2021-03-11T00:00:00"/>
    <x v="46"/>
    <s v="No"/>
    <s v="Albacore Tuna"/>
    <n v="2.4"/>
    <m/>
    <x v="6"/>
    <n v="0"/>
    <n v="0"/>
    <n v="0"/>
  </r>
  <r>
    <d v="2021-03-11T00:00:00"/>
    <x v="47"/>
    <s v="No"/>
    <s v="Striped Marlin"/>
    <n v="100.8"/>
    <m/>
    <x v="6"/>
    <n v="0"/>
    <n v="0"/>
    <n v="0"/>
  </r>
  <r>
    <d v="2021-03-11T00:00:00"/>
    <x v="48"/>
    <s v="No"/>
    <s v="Bronze Whaler T/R"/>
    <m/>
    <m/>
    <x v="6"/>
    <n v="0"/>
    <n v="0"/>
    <n v="0"/>
  </r>
  <r>
    <d v="2021-03-11T00:00:00"/>
    <x v="49"/>
    <s v="No"/>
    <s v="Mako Shark T/R"/>
    <m/>
    <m/>
    <x v="6"/>
    <n v="0"/>
    <n v="0"/>
    <n v="0"/>
  </r>
  <r>
    <d v="2021-03-11T00:00:00"/>
    <x v="50"/>
    <s v="No"/>
    <s v="Bronze Whaler T/R"/>
    <m/>
    <m/>
    <x v="6"/>
    <n v="0"/>
    <n v="0"/>
    <n v="0"/>
  </r>
  <r>
    <d v="2021-03-11T00:00:00"/>
    <x v="22"/>
    <s v="Yes"/>
    <s v="Striped Marlin"/>
    <s v="T/R"/>
    <m/>
    <x v="14"/>
    <n v="200"/>
    <n v="200"/>
    <n v="0"/>
  </r>
  <r>
    <d v="2021-03-11T00:00:00"/>
    <x v="49"/>
    <s v="No"/>
    <s v="Bronze Whaler T/R"/>
    <m/>
    <m/>
    <x v="6"/>
    <n v="0"/>
    <n v="0"/>
    <n v="0"/>
  </r>
  <r>
    <d v="2021-03-11T00:00:00"/>
    <x v="37"/>
    <s v="No"/>
    <s v="Skipjack Tuna"/>
    <n v="3.76"/>
    <m/>
    <x v="6"/>
    <n v="0"/>
    <n v="0"/>
    <n v="0"/>
  </r>
  <r>
    <d v="2021-03-11T00:00:00"/>
    <x v="37"/>
    <s v="No"/>
    <s v="Blue Marlin"/>
    <n v="160.4"/>
    <m/>
    <x v="6"/>
    <n v="0"/>
    <n v="0"/>
    <n v="0"/>
  </r>
  <r>
    <d v="2021-03-11T00:00:00"/>
    <x v="43"/>
    <s v="Yes"/>
    <s v="Striped Marlin"/>
    <s v="T/R"/>
    <m/>
    <x v="19"/>
    <n v="200"/>
    <n v="200"/>
    <n v="0"/>
  </r>
  <r>
    <d v="2021-03-11T00:00:00"/>
    <x v="12"/>
    <s v="Yes"/>
    <s v="Skipjack Tuna"/>
    <n v="5"/>
    <m/>
    <x v="8"/>
    <n v="0"/>
    <n v="0"/>
    <n v="0"/>
  </r>
  <r>
    <d v="2021-03-11T00:00:00"/>
    <x v="25"/>
    <s v="No"/>
    <s v="Bronze Whaler T/R"/>
    <m/>
    <m/>
    <x v="6"/>
    <n v="0"/>
    <n v="0"/>
    <n v="0"/>
  </r>
  <r>
    <d v="2021-03-11T00:00:00"/>
    <x v="36"/>
    <s v="No"/>
    <s v="Mako Shark T/R"/>
    <m/>
    <m/>
    <x v="6"/>
    <n v="0"/>
    <n v="0"/>
    <n v="0"/>
  </r>
  <r>
    <d v="2021-03-11T00:00:00"/>
    <x v="51"/>
    <s v="No"/>
    <s v="Thresher Shark T/R"/>
    <m/>
    <m/>
    <x v="6"/>
    <n v="0"/>
    <n v="0"/>
    <n v="0"/>
  </r>
  <r>
    <d v="2021-03-11T00:00:00"/>
    <x v="51"/>
    <s v="No"/>
    <s v="Striped Marlin"/>
    <s v="T/R"/>
    <m/>
    <x v="6"/>
    <n v="0"/>
    <n v="0"/>
    <n v="0"/>
  </r>
  <r>
    <d v="2021-03-11T00:00:00"/>
    <x v="52"/>
    <s v="No"/>
    <s v="Hammerhead T/R"/>
    <m/>
    <m/>
    <x v="6"/>
    <n v="0"/>
    <n v="0"/>
    <n v="0"/>
  </r>
  <r>
    <d v="2012-04-04T00:00:00"/>
    <x v="53"/>
    <s v="Yes"/>
    <s v="Striped Marlin"/>
    <s v="T/R"/>
    <m/>
    <x v="3"/>
    <n v="200"/>
    <n v="200"/>
    <n v="0"/>
  </r>
  <r>
    <m/>
    <x v="9"/>
    <m/>
    <m/>
    <m/>
    <m/>
    <x v="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4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axis="axisRow" showAll="0">
      <items count="21">
        <item x="1"/>
        <item x="4"/>
        <item x="3"/>
        <item x="0"/>
        <item x="7"/>
        <item x="5"/>
        <item x="2"/>
        <item x="6"/>
        <item x="8"/>
        <item x="9"/>
        <item x="11"/>
        <item x="12"/>
        <item x="13"/>
        <item x="10"/>
        <item x="14"/>
        <item x="15"/>
        <item x="16"/>
        <item x="17"/>
        <item x="18"/>
        <item x="19"/>
        <item t="default"/>
      </items>
    </pivotField>
    <pivotField showAll="0"/>
    <pivotField dataField="1" showAll="0"/>
    <pivotField showAll="0"/>
  </pivotFields>
  <rowFields count="1">
    <field x="6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um of Boat Points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58" firstHeaderRow="1" firstDataRow="1" firstDataCol="1"/>
  <pivotFields count="9">
    <pivotField axis="axisRow" showAll="0">
      <items count="55">
        <item x="2"/>
        <item x="5"/>
        <item x="1"/>
        <item x="0"/>
        <item x="4"/>
        <item x="3"/>
        <item x="9"/>
        <item x="6"/>
        <item x="7"/>
        <item x="8"/>
        <item x="10"/>
        <item x="11"/>
        <item x="12"/>
        <item x="13"/>
        <item x="14"/>
        <item x="15"/>
        <item x="17"/>
        <item x="18"/>
        <item x="20"/>
        <item x="19"/>
        <item x="16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Items count="1">
    <i/>
  </colItems>
  <dataFields count="1">
    <dataField name="Sum of IGFA Points" fld="8" baseField="0" baseItem="0"/>
  </dataFields>
  <formats count="1">
    <format dxfId="0">
      <pivotArea collapsedLevelsAreSubtotals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58" firstHeaderRow="1" firstDataRow="1" firstDataCol="1"/>
  <pivotFields count="10">
    <pivotField showAll="0"/>
    <pivotField axis="axisRow" showAll="0">
      <items count="55">
        <item x="2"/>
        <item x="7"/>
        <item x="5"/>
        <item x="8"/>
        <item x="1"/>
        <item x="6"/>
        <item x="0"/>
        <item x="4"/>
        <item x="3"/>
        <item x="10"/>
        <item x="9"/>
        <item x="11"/>
        <item x="12"/>
        <item x="13"/>
        <item x="14"/>
        <item x="15"/>
        <item x="17"/>
        <item x="18"/>
        <item x="20"/>
        <item x="19"/>
        <item x="16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Items count="1">
    <i/>
  </colItems>
  <dataFields count="1">
    <dataField name="Sum of Individual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4" dT="2020-02-04T02:09:47.77" personId="{809ADB01-84EB-4302-A600-F75B8337F675}" id="{7635FC6C-DECB-416C-A652-BB8EC764990F}">
    <text>88cm</text>
  </threadedComment>
  <threadedComment ref="Q4" dT="2019-10-07T04:34:53.39" personId="{809ADB01-84EB-4302-A600-F75B8337F675}" id="{A202117C-2F4D-4BC6-82D8-5228B2554FED}">
    <text>53cm</text>
  </threadedComment>
  <threadedComment ref="G8" dT="2019-07-11T00:03:31.73" personId="{7E98C4DC-925D-4073-9D7C-66F2F990A0D5}" id="{9FD115BD-D757-42C7-85C0-93F3806A3E19}">
    <text>80cm</text>
  </threadedComment>
  <threadedComment ref="U8" dT="2019-09-12T22:46:44.57" personId="{7E98C4DC-925D-4073-9D7C-66F2F990A0D5}" id="{0E3D8935-E15A-422B-939C-838924292623}">
    <text>47cm</text>
  </threadedComment>
  <threadedComment ref="G12" dT="2019-09-03T02:55:50.50" personId="{7E98C4DC-925D-4073-9D7C-66F2F990A0D5}" id="{31F40A7B-A2E8-4787-A326-66D67F5BD860}">
    <text>85cm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5" dT="2019-10-07T04:33:26.80" personId="{809ADB01-84EB-4302-A600-F75B8337F675}" id="{603A6C94-D085-411E-816C-B9909472ED38}">
    <text>50.5cm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62"/>
  <sheetViews>
    <sheetView tabSelected="1" topLeftCell="E1" zoomScaleNormal="100" workbookViewId="0">
      <pane ySplit="2" topLeftCell="A3" activePane="bottomLeft" state="frozen"/>
      <selection activeCell="E1" sqref="E1"/>
      <selection pane="bottomLeft" activeCell="E7" sqref="E7"/>
    </sheetView>
  </sheetViews>
  <sheetFormatPr defaultRowHeight="15" x14ac:dyDescent="0.25"/>
  <cols>
    <col min="1" max="2" width="7.7109375" style="5" hidden="1" customWidth="1"/>
    <col min="3" max="3" width="17" hidden="1" customWidth="1"/>
    <col min="4" max="4" width="0" hidden="1" customWidth="1"/>
    <col min="5" max="5" width="39" customWidth="1"/>
    <col min="6" max="6" width="11.5703125" customWidth="1"/>
    <col min="7" max="7" width="8.28515625" customWidth="1"/>
    <col min="8" max="8" width="8.42578125" bestFit="1" customWidth="1"/>
    <col min="9" max="9" width="7.42578125" bestFit="1" customWidth="1"/>
    <col min="10" max="10" width="6.5703125" bestFit="1" customWidth="1"/>
    <col min="11" max="12" width="6" hidden="1" customWidth="1"/>
    <col min="13" max="13" width="7.42578125" bestFit="1" customWidth="1"/>
    <col min="14" max="14" width="6.5703125" bestFit="1" customWidth="1"/>
    <col min="15" max="16" width="6" hidden="1" customWidth="1"/>
    <col min="17" max="17" width="7.42578125" bestFit="1" customWidth="1"/>
    <col min="18" max="18" width="6.5703125" bestFit="1" customWidth="1"/>
    <col min="19" max="20" width="6" hidden="1" customWidth="1"/>
    <col min="21" max="21" width="7.42578125" bestFit="1" customWidth="1"/>
    <col min="22" max="22" width="6.5703125" bestFit="1" customWidth="1"/>
    <col min="23" max="24" width="7" hidden="1" customWidth="1"/>
    <col min="25" max="25" width="7.42578125" hidden="1" customWidth="1"/>
    <col min="26" max="26" width="6.5703125" hidden="1" customWidth="1"/>
    <col min="27" max="28" width="6" hidden="1" customWidth="1"/>
    <col min="29" max="29" width="7.42578125" bestFit="1" customWidth="1"/>
    <col min="30" max="30" width="6.5703125" bestFit="1" customWidth="1"/>
    <col min="31" max="32" width="6" hidden="1" customWidth="1"/>
    <col min="33" max="33" width="7.42578125" bestFit="1" customWidth="1"/>
    <col min="34" max="34" width="6.5703125" bestFit="1" customWidth="1"/>
    <col min="35" max="36" width="6" hidden="1" customWidth="1"/>
    <col min="37" max="37" width="7.42578125" bestFit="1" customWidth="1"/>
    <col min="38" max="38" width="6.5703125" bestFit="1" customWidth="1"/>
    <col min="39" max="40" width="6" hidden="1" customWidth="1"/>
    <col min="41" max="43" width="7" hidden="1" customWidth="1"/>
    <col min="44" max="44" width="11.42578125" hidden="1" customWidth="1"/>
    <col min="45" max="45" width="15" hidden="1" customWidth="1"/>
  </cols>
  <sheetData>
    <row r="1" spans="1:46" ht="26.25" x14ac:dyDescent="0.4">
      <c r="B1"/>
      <c r="E1" s="4" t="s">
        <v>26</v>
      </c>
      <c r="H1" s="23" t="s">
        <v>17</v>
      </c>
      <c r="I1" s="23"/>
      <c r="J1" s="23"/>
    </row>
    <row r="2" spans="1:46" x14ac:dyDescent="0.25">
      <c r="A2"/>
      <c r="B2"/>
      <c r="G2" s="45" t="s">
        <v>1</v>
      </c>
      <c r="H2" s="45"/>
      <c r="I2" s="45" t="s">
        <v>2</v>
      </c>
      <c r="J2" s="45"/>
      <c r="K2" s="45"/>
      <c r="L2" s="12"/>
      <c r="M2" s="45" t="s">
        <v>3</v>
      </c>
      <c r="N2" s="45"/>
      <c r="O2" s="45"/>
      <c r="P2" s="12"/>
      <c r="Q2" s="45" t="s">
        <v>4</v>
      </c>
      <c r="R2" s="45"/>
      <c r="S2" s="45"/>
      <c r="T2" s="12"/>
      <c r="U2" s="45" t="s">
        <v>7</v>
      </c>
      <c r="V2" s="45"/>
      <c r="W2" s="45"/>
      <c r="X2" s="12"/>
      <c r="Y2" s="45" t="s">
        <v>12</v>
      </c>
      <c r="Z2" s="45"/>
      <c r="AA2" s="45"/>
      <c r="AB2" s="12"/>
      <c r="AC2" s="45" t="s">
        <v>12</v>
      </c>
      <c r="AD2" s="45"/>
      <c r="AE2" s="45"/>
      <c r="AF2" s="12"/>
      <c r="AG2" s="45" t="s">
        <v>13</v>
      </c>
      <c r="AH2" s="45"/>
      <c r="AI2" s="45"/>
      <c r="AJ2" s="12"/>
      <c r="AK2" s="45" t="s">
        <v>8</v>
      </c>
      <c r="AL2" s="45"/>
      <c r="AM2" s="45"/>
      <c r="AN2" s="3"/>
      <c r="AO2" s="46" t="s">
        <v>6</v>
      </c>
      <c r="AP2" s="46"/>
      <c r="AQ2" s="46"/>
      <c r="AS2" t="s">
        <v>11</v>
      </c>
      <c r="AT2" s="16"/>
    </row>
    <row r="3" spans="1:46" x14ac:dyDescent="0.25">
      <c r="E3" s="10" t="s">
        <v>0</v>
      </c>
      <c r="F3" s="11" t="s">
        <v>9</v>
      </c>
      <c r="G3" s="15" t="s">
        <v>5</v>
      </c>
      <c r="H3" s="15" t="s">
        <v>10</v>
      </c>
      <c r="I3" s="15" t="s">
        <v>5</v>
      </c>
      <c r="J3" s="15" t="s">
        <v>10</v>
      </c>
      <c r="K3" s="15">
        <v>2</v>
      </c>
      <c r="L3" s="15" t="s">
        <v>10</v>
      </c>
      <c r="M3" s="15" t="s">
        <v>5</v>
      </c>
      <c r="N3" s="15" t="s">
        <v>10</v>
      </c>
      <c r="O3" s="15">
        <v>2</v>
      </c>
      <c r="P3" s="15" t="s">
        <v>10</v>
      </c>
      <c r="Q3" s="15" t="s">
        <v>5</v>
      </c>
      <c r="R3" s="15" t="s">
        <v>10</v>
      </c>
      <c r="S3" s="15">
        <v>2</v>
      </c>
      <c r="T3" s="15" t="s">
        <v>10</v>
      </c>
      <c r="U3" s="15" t="s">
        <v>5</v>
      </c>
      <c r="V3" s="15" t="s">
        <v>10</v>
      </c>
      <c r="W3" s="15">
        <v>2</v>
      </c>
      <c r="X3" s="15" t="s">
        <v>10</v>
      </c>
      <c r="Y3" s="15" t="s">
        <v>5</v>
      </c>
      <c r="Z3" s="15" t="s">
        <v>10</v>
      </c>
      <c r="AA3" s="15">
        <v>2</v>
      </c>
      <c r="AB3" s="15" t="s">
        <v>10</v>
      </c>
      <c r="AC3" s="15" t="s">
        <v>5</v>
      </c>
      <c r="AD3" s="15" t="s">
        <v>10</v>
      </c>
      <c r="AE3" s="15">
        <v>2</v>
      </c>
      <c r="AF3" s="15" t="s">
        <v>10</v>
      </c>
      <c r="AG3" s="15" t="s">
        <v>5</v>
      </c>
      <c r="AH3" s="15" t="s">
        <v>10</v>
      </c>
      <c r="AI3" s="15">
        <v>2</v>
      </c>
      <c r="AJ3" s="15" t="s">
        <v>10</v>
      </c>
      <c r="AK3" s="15" t="s">
        <v>5</v>
      </c>
      <c r="AL3" s="15" t="s">
        <v>10</v>
      </c>
      <c r="AM3" s="1">
        <v>2</v>
      </c>
      <c r="AN3" s="1" t="s">
        <v>10</v>
      </c>
      <c r="AO3" s="1">
        <v>1</v>
      </c>
      <c r="AP3" s="1" t="s">
        <v>10</v>
      </c>
      <c r="AQ3" s="1">
        <v>2</v>
      </c>
      <c r="AR3" s="1" t="s">
        <v>14</v>
      </c>
    </row>
    <row r="4" spans="1:46" ht="15.75" x14ac:dyDescent="0.25">
      <c r="A4" s="7"/>
      <c r="B4" s="7"/>
      <c r="C4" s="2" t="str">
        <f>IF(A4&gt;0,VLOOKUP(A4,#REF!,2),"")</f>
        <v/>
      </c>
      <c r="D4" t="str">
        <f>IF(B4&gt;0,VLOOKUP(B4,#REF!,2),"")</f>
        <v/>
      </c>
      <c r="E4" s="10" t="s">
        <v>19</v>
      </c>
      <c r="F4" s="12">
        <f t="shared" ref="F4:F35" si="0">SUM(H4,J4,L4,N4,P4,R4,T4,V4,X4,Z4,AB4,AD4,AF4,AH4,AJ4,AL4,AN4,AP4,AR4)</f>
        <v>1083</v>
      </c>
      <c r="G4" s="29">
        <v>8.3000000000000007</v>
      </c>
      <c r="H4" s="14">
        <f t="shared" ref="H4:H35" si="1">IF(G4="", 0, IF(G4&lt;0.1, 0, 100 + INT(MIN(G4, 8) * 10)))</f>
        <v>180</v>
      </c>
      <c r="I4" s="29">
        <v>9.1199999999999992</v>
      </c>
      <c r="J4" s="24">
        <f t="shared" ref="J4:J35" si="2">IF(I4="", 0, IF(I4&lt;0.1, 0, 100 + INT(MIN(I4, 8) * 10)))</f>
        <v>180</v>
      </c>
      <c r="K4" s="25"/>
      <c r="L4" s="24">
        <f t="shared" ref="L4:L35" si="3">IF(K4="", 0, IF(K4&lt;0.4, -100, IF(K4&lt;0.5, 0, 100 + INT(MIN(K4, 8) * 10))))</f>
        <v>0</v>
      </c>
      <c r="M4" s="29">
        <v>2.92</v>
      </c>
      <c r="N4" s="24">
        <f t="shared" ref="N4:N35" si="4">IF(M4="", 0, IF(M4&lt;0.1, 0, 100 + INT(MIN(M4, 8) * 10)))</f>
        <v>129</v>
      </c>
      <c r="O4" s="25"/>
      <c r="P4" s="24">
        <f t="shared" ref="P4:P35" si="5">IF(O4="", 0, IF(O4&lt;0.4, -100, IF(O4&lt;0.5, 0, 100 + INT(MIN(O4, 8) * 10))))</f>
        <v>0</v>
      </c>
      <c r="Q4" s="29">
        <v>5.74</v>
      </c>
      <c r="R4" s="14">
        <f t="shared" ref="R4:R35" si="6">IF(Q4="", 0, IF(Q4&lt;0.1, 0, 100 + INT(MIN(Q4, 8) * 10)))</f>
        <v>157</v>
      </c>
      <c r="S4" s="12"/>
      <c r="T4" s="14">
        <f t="shared" ref="T4:T35" si="7">IF(S4="", 0, IF(S4&lt;0.4, -100, IF(S4&lt;0.5, 0, 100 + INT(MIN(S4, 8) * 10))))</f>
        <v>0</v>
      </c>
      <c r="U4" s="22">
        <v>2.04</v>
      </c>
      <c r="V4" s="14">
        <f t="shared" ref="V4:V35" si="8">IF(U4="", 0, IF(U4&lt;0.1, 0, 100 + INT(MIN(U4, 8) * 10)))</f>
        <v>120</v>
      </c>
      <c r="W4" s="12"/>
      <c r="X4" s="14">
        <f t="shared" ref="X4:X35" si="9">IF(W4="", 0, IF(W4&lt;0.4, -100, IF(W4&lt;0.5, 0, 100 + INT(MIN(W4, 8) * 10))))</f>
        <v>0</v>
      </c>
      <c r="Y4" s="13"/>
      <c r="Z4" s="14">
        <f t="shared" ref="Z4:Z35" si="10">IF(Y4="", 0, IF(Y4&lt;0.4, -100, IF(Y4&lt;0.5, 0, 100 + INT(MIN(Y4, 8) * 10))))</f>
        <v>0</v>
      </c>
      <c r="AA4" s="12"/>
      <c r="AB4" s="14">
        <f t="shared" ref="AB4:AB35" si="11">IF(AA4="", 0, IF(AA4&lt;0.4, -100, IF(AA4&lt;0.5, 0, 100 + INT(MIN(AA4, 8) * 10))))</f>
        <v>0</v>
      </c>
      <c r="AC4" s="22"/>
      <c r="AD4" s="30">
        <v>100</v>
      </c>
      <c r="AE4" s="12"/>
      <c r="AF4" s="14">
        <f t="shared" ref="AF4:AF35" si="12">IF(AE4="", 0, IF(AE4&lt;0.4, -100, IF(AE4&lt;0.5, 0, 100 + INT(MIN(AE4, 8) * 10))))</f>
        <v>0</v>
      </c>
      <c r="AG4" s="29">
        <v>0.57999999999999996</v>
      </c>
      <c r="AH4" s="14">
        <f t="shared" ref="AH4:AH35" si="13">IF(AG4="", 0, IF(AG4&lt;0.1, 0, 100 + INT(MIN(AG4, 8) * 10)))</f>
        <v>105</v>
      </c>
      <c r="AI4" s="12"/>
      <c r="AJ4" s="14">
        <f t="shared" ref="AJ4:AJ35" si="14">IF(AI4="", 0, IF(AI4&lt;0.4, -100, IF(AI4&lt;0.5, 0, 100 + INT(MIN(AI4, 8) * 10))))</f>
        <v>0</v>
      </c>
      <c r="AK4" s="29">
        <v>1.2</v>
      </c>
      <c r="AL4" s="14">
        <f t="shared" ref="AL4:AL35" si="15">IF(AK4="", 0, IF(AK4&lt;0.4, -100, IF(AK4&lt;0.5, 0, 100 + INT(MIN(AK4, 8) * 10))))</f>
        <v>112</v>
      </c>
      <c r="AM4" s="7"/>
      <c r="AN4" s="6">
        <f t="shared" ref="AN4:AN10" si="16">IF(AM4="", 0, IF(AM4&lt;0.4, -100, IF(AM4&lt;0.5, 0, 100 + INT(MIN(AM4, 8) * 10))))</f>
        <v>0</v>
      </c>
      <c r="AO4" s="7"/>
      <c r="AP4" s="6">
        <f t="shared" ref="AP4:AP10" si="17">IF(AO4="", 0, IF(AO4&lt;0.4, -100, IF(AO4&lt;0.5, 0, 100 + INT(MIN(AO4, 8) * 10))))</f>
        <v>0</v>
      </c>
      <c r="AQ4" s="7"/>
      <c r="AR4" s="6">
        <f t="shared" ref="AR4:AR10" si="18">IF(AQ4="", 0, IF(AQ4&lt;0.4, -100, IF(AQ4&lt;0.5, 0, 100 + INT(MIN(AQ4, 8) * 10))))</f>
        <v>0</v>
      </c>
      <c r="AS4" s="5"/>
    </row>
    <row r="5" spans="1:46" ht="15.75" x14ac:dyDescent="0.25">
      <c r="C5" s="2" t="str">
        <f>IF(A5&gt;0,VLOOKUP(A5,#REF!,2),"")</f>
        <v/>
      </c>
      <c r="D5" t="str">
        <f>IF(B5&gt;0,VLOOKUP(B5,#REF!,2),"")</f>
        <v/>
      </c>
      <c r="E5" s="10" t="s">
        <v>33</v>
      </c>
      <c r="F5" s="12">
        <f t="shared" si="0"/>
        <v>922</v>
      </c>
      <c r="G5" s="22">
        <v>8.42</v>
      </c>
      <c r="H5" s="14">
        <f t="shared" si="1"/>
        <v>180</v>
      </c>
      <c r="I5" s="22">
        <v>14</v>
      </c>
      <c r="J5" s="24">
        <f t="shared" si="2"/>
        <v>180</v>
      </c>
      <c r="K5" s="25"/>
      <c r="L5" s="24">
        <f t="shared" si="3"/>
        <v>0</v>
      </c>
      <c r="M5" s="29">
        <v>2.42</v>
      </c>
      <c r="N5" s="24">
        <f t="shared" si="4"/>
        <v>124</v>
      </c>
      <c r="O5" s="25"/>
      <c r="P5" s="24">
        <f t="shared" si="5"/>
        <v>0</v>
      </c>
      <c r="Q5" s="29">
        <v>2.06</v>
      </c>
      <c r="R5" s="14">
        <f t="shared" si="6"/>
        <v>120</v>
      </c>
      <c r="S5" s="12"/>
      <c r="T5" s="14">
        <f t="shared" si="7"/>
        <v>0</v>
      </c>
      <c r="U5" s="29">
        <v>1.31</v>
      </c>
      <c r="V5" s="14">
        <f t="shared" si="8"/>
        <v>113</v>
      </c>
      <c r="W5" s="12"/>
      <c r="X5" s="14">
        <f t="shared" si="9"/>
        <v>0</v>
      </c>
      <c r="Y5" s="13"/>
      <c r="Z5" s="14">
        <f t="shared" si="10"/>
        <v>0</v>
      </c>
      <c r="AA5" s="12"/>
      <c r="AB5" s="14">
        <f t="shared" si="11"/>
        <v>0</v>
      </c>
      <c r="AC5" s="29">
        <v>0</v>
      </c>
      <c r="AD5" s="30">
        <v>100</v>
      </c>
      <c r="AE5" s="12"/>
      <c r="AF5" s="14">
        <f t="shared" si="12"/>
        <v>0</v>
      </c>
      <c r="AG5" s="29">
        <v>0.54</v>
      </c>
      <c r="AH5" s="14">
        <f t="shared" si="13"/>
        <v>105</v>
      </c>
      <c r="AI5" s="12"/>
      <c r="AJ5" s="14">
        <f t="shared" si="14"/>
        <v>0</v>
      </c>
      <c r="AK5" s="13"/>
      <c r="AL5" s="14">
        <f t="shared" si="15"/>
        <v>0</v>
      </c>
      <c r="AM5" s="7"/>
      <c r="AN5" s="6">
        <f t="shared" si="16"/>
        <v>0</v>
      </c>
      <c r="AO5" s="7"/>
      <c r="AP5" s="6">
        <f t="shared" si="17"/>
        <v>0</v>
      </c>
      <c r="AQ5" s="7"/>
      <c r="AR5" s="6">
        <f t="shared" si="18"/>
        <v>0</v>
      </c>
      <c r="AS5" s="5"/>
    </row>
    <row r="6" spans="1:46" ht="15.75" x14ac:dyDescent="0.25">
      <c r="C6" s="2" t="str">
        <f>IF(A6&gt;0,VLOOKUP(A6,#REF!,2),"")</f>
        <v/>
      </c>
      <c r="D6" t="str">
        <f>IF(B6&gt;0,VLOOKUP(B6,#REF!,2),"")</f>
        <v/>
      </c>
      <c r="E6" s="10" t="s">
        <v>18</v>
      </c>
      <c r="F6" s="12">
        <f t="shared" si="0"/>
        <v>737</v>
      </c>
      <c r="G6" s="22">
        <v>6.2</v>
      </c>
      <c r="H6" s="14">
        <f t="shared" si="1"/>
        <v>162</v>
      </c>
      <c r="I6" s="22"/>
      <c r="J6" s="24">
        <f t="shared" si="2"/>
        <v>0</v>
      </c>
      <c r="K6" s="25"/>
      <c r="L6" s="24">
        <f t="shared" si="3"/>
        <v>0</v>
      </c>
      <c r="M6" s="29">
        <v>2.91</v>
      </c>
      <c r="N6" s="24">
        <f t="shared" si="4"/>
        <v>129</v>
      </c>
      <c r="O6" s="25"/>
      <c r="P6" s="24">
        <f t="shared" si="5"/>
        <v>0</v>
      </c>
      <c r="Q6" s="22">
        <v>1.3</v>
      </c>
      <c r="R6" s="14">
        <f t="shared" si="6"/>
        <v>113</v>
      </c>
      <c r="S6" s="12"/>
      <c r="T6" s="14">
        <f t="shared" si="7"/>
        <v>0</v>
      </c>
      <c r="U6" s="22">
        <v>1.92</v>
      </c>
      <c r="V6" s="14">
        <f t="shared" si="8"/>
        <v>119</v>
      </c>
      <c r="W6" s="12"/>
      <c r="X6" s="14">
        <f t="shared" si="9"/>
        <v>0</v>
      </c>
      <c r="Y6" s="13"/>
      <c r="Z6" s="14">
        <f t="shared" si="10"/>
        <v>0</v>
      </c>
      <c r="AA6" s="12"/>
      <c r="AB6" s="14">
        <f t="shared" si="11"/>
        <v>0</v>
      </c>
      <c r="AC6" s="22"/>
      <c r="AD6" s="14">
        <f t="shared" ref="AD6:AD37" si="19">IF(AC6="", 0, IF(AC6&lt;0.1, 0, 100 + INT(MIN(AC6, 8) * 10)))</f>
        <v>0</v>
      </c>
      <c r="AE6" s="12"/>
      <c r="AF6" s="14">
        <f t="shared" si="12"/>
        <v>0</v>
      </c>
      <c r="AG6" s="29">
        <v>0.73</v>
      </c>
      <c r="AH6" s="14">
        <f t="shared" si="13"/>
        <v>107</v>
      </c>
      <c r="AI6" s="12"/>
      <c r="AJ6" s="14">
        <f t="shared" si="14"/>
        <v>0</v>
      </c>
      <c r="AK6" s="13">
        <v>0.78</v>
      </c>
      <c r="AL6" s="14">
        <f t="shared" si="15"/>
        <v>107</v>
      </c>
      <c r="AM6" s="7"/>
      <c r="AN6" s="6">
        <f t="shared" si="16"/>
        <v>0</v>
      </c>
      <c r="AO6" s="7"/>
      <c r="AP6" s="6">
        <f t="shared" si="17"/>
        <v>0</v>
      </c>
      <c r="AQ6" s="7"/>
      <c r="AR6" s="6">
        <f t="shared" si="18"/>
        <v>0</v>
      </c>
      <c r="AS6" s="5"/>
    </row>
    <row r="7" spans="1:46" ht="15.75" x14ac:dyDescent="0.25">
      <c r="C7" s="2" t="str">
        <f>IF(A7&gt;0,VLOOKUP(A7,#REF!,2),"")</f>
        <v/>
      </c>
      <c r="D7" t="str">
        <f>IF(B7&gt;0,VLOOKUP(B7,#REF!,2),"")</f>
        <v/>
      </c>
      <c r="E7" s="10" t="s">
        <v>34</v>
      </c>
      <c r="F7" s="12">
        <f t="shared" si="0"/>
        <v>684</v>
      </c>
      <c r="G7" s="22">
        <v>7.2</v>
      </c>
      <c r="H7" s="14">
        <f t="shared" si="1"/>
        <v>172</v>
      </c>
      <c r="I7" s="29">
        <v>14.71</v>
      </c>
      <c r="J7" s="24">
        <f t="shared" si="2"/>
        <v>180</v>
      </c>
      <c r="K7" s="25"/>
      <c r="L7" s="24">
        <f t="shared" si="3"/>
        <v>0</v>
      </c>
      <c r="M7" s="22"/>
      <c r="N7" s="24">
        <f t="shared" si="4"/>
        <v>0</v>
      </c>
      <c r="O7" s="25"/>
      <c r="P7" s="24">
        <f t="shared" si="5"/>
        <v>0</v>
      </c>
      <c r="Q7" s="29">
        <v>1.36</v>
      </c>
      <c r="R7" s="14">
        <f t="shared" si="6"/>
        <v>113</v>
      </c>
      <c r="S7" s="12"/>
      <c r="T7" s="14">
        <f t="shared" si="7"/>
        <v>0</v>
      </c>
      <c r="U7" s="29">
        <v>1.35</v>
      </c>
      <c r="V7" s="14">
        <f t="shared" si="8"/>
        <v>113</v>
      </c>
      <c r="W7" s="12"/>
      <c r="X7" s="14">
        <f t="shared" si="9"/>
        <v>0</v>
      </c>
      <c r="Y7" s="13"/>
      <c r="Z7" s="14">
        <f t="shared" si="10"/>
        <v>0</v>
      </c>
      <c r="AA7" s="12"/>
      <c r="AB7" s="14">
        <f t="shared" si="11"/>
        <v>0</v>
      </c>
      <c r="AC7" s="28"/>
      <c r="AD7" s="14">
        <f t="shared" si="19"/>
        <v>0</v>
      </c>
      <c r="AE7" s="12"/>
      <c r="AF7" s="14">
        <f t="shared" si="12"/>
        <v>0</v>
      </c>
      <c r="AG7" s="29">
        <v>0.68</v>
      </c>
      <c r="AH7" s="14">
        <f t="shared" si="13"/>
        <v>106</v>
      </c>
      <c r="AI7" s="12"/>
      <c r="AJ7" s="14">
        <f t="shared" si="14"/>
        <v>0</v>
      </c>
      <c r="AK7" s="13"/>
      <c r="AL7" s="14">
        <f t="shared" si="15"/>
        <v>0</v>
      </c>
      <c r="AM7" s="7"/>
      <c r="AN7" s="6">
        <f t="shared" si="16"/>
        <v>0</v>
      </c>
      <c r="AO7" s="7"/>
      <c r="AP7" s="6">
        <f t="shared" si="17"/>
        <v>0</v>
      </c>
      <c r="AQ7" s="7"/>
      <c r="AR7" s="6">
        <f t="shared" si="18"/>
        <v>0</v>
      </c>
      <c r="AS7" s="5"/>
    </row>
    <row r="8" spans="1:46" ht="15.75" x14ac:dyDescent="0.25">
      <c r="C8" s="2" t="str">
        <f>IF(A8&gt;0,VLOOKUP(A8,#REF!,2),"")</f>
        <v/>
      </c>
      <c r="D8" t="str">
        <f>IF(B8&gt;0,VLOOKUP(B8,#REF!,2),"")</f>
        <v/>
      </c>
      <c r="E8" s="10" t="s">
        <v>215</v>
      </c>
      <c r="F8" s="12">
        <f t="shared" si="0"/>
        <v>637</v>
      </c>
      <c r="G8" s="29">
        <v>1.42</v>
      </c>
      <c r="H8" s="14">
        <f t="shared" si="1"/>
        <v>114</v>
      </c>
      <c r="I8" s="22">
        <v>11</v>
      </c>
      <c r="J8" s="24">
        <f t="shared" si="2"/>
        <v>180</v>
      </c>
      <c r="K8" s="25"/>
      <c r="L8" s="24">
        <f t="shared" si="3"/>
        <v>0</v>
      </c>
      <c r="M8" s="29">
        <v>1.7</v>
      </c>
      <c r="N8" s="24">
        <f t="shared" si="4"/>
        <v>117</v>
      </c>
      <c r="O8" s="25"/>
      <c r="P8" s="24">
        <f t="shared" si="5"/>
        <v>0</v>
      </c>
      <c r="Q8" s="29">
        <v>1.41</v>
      </c>
      <c r="R8" s="14">
        <f t="shared" si="6"/>
        <v>114</v>
      </c>
      <c r="S8" s="12"/>
      <c r="T8" s="14">
        <f t="shared" si="7"/>
        <v>0</v>
      </c>
      <c r="U8" s="29">
        <v>1.23</v>
      </c>
      <c r="V8" s="14">
        <f t="shared" si="8"/>
        <v>112</v>
      </c>
      <c r="W8" s="12"/>
      <c r="X8" s="14">
        <f t="shared" si="9"/>
        <v>0</v>
      </c>
      <c r="Y8" s="13"/>
      <c r="Z8" s="14">
        <f t="shared" si="10"/>
        <v>0</v>
      </c>
      <c r="AA8" s="12"/>
      <c r="AB8" s="14">
        <f t="shared" si="11"/>
        <v>0</v>
      </c>
      <c r="AC8" s="13"/>
      <c r="AD8" s="14">
        <f t="shared" si="19"/>
        <v>0</v>
      </c>
      <c r="AE8" s="12"/>
      <c r="AF8" s="14">
        <f t="shared" si="12"/>
        <v>0</v>
      </c>
      <c r="AG8" s="22"/>
      <c r="AH8" s="14">
        <f t="shared" si="13"/>
        <v>0</v>
      </c>
      <c r="AI8" s="12"/>
      <c r="AJ8" s="14">
        <f t="shared" si="14"/>
        <v>0</v>
      </c>
      <c r="AK8" s="13"/>
      <c r="AL8" s="14">
        <f t="shared" si="15"/>
        <v>0</v>
      </c>
      <c r="AM8" s="7"/>
      <c r="AN8" s="6">
        <f t="shared" si="16"/>
        <v>0</v>
      </c>
      <c r="AO8" s="7"/>
      <c r="AP8" s="6">
        <f t="shared" si="17"/>
        <v>0</v>
      </c>
      <c r="AQ8" s="7"/>
      <c r="AR8" s="6">
        <f t="shared" si="18"/>
        <v>0</v>
      </c>
      <c r="AS8" s="5"/>
    </row>
    <row r="9" spans="1:46" ht="15.75" x14ac:dyDescent="0.25">
      <c r="C9" s="2" t="str">
        <f>IF(A9&gt;0,VLOOKUP(A9,#REF!,2),"")</f>
        <v/>
      </c>
      <c r="D9" t="str">
        <f>IF(B9&gt;0,VLOOKUP(B9,#REF!,2),"")</f>
        <v/>
      </c>
      <c r="E9" s="10" t="s">
        <v>29</v>
      </c>
      <c r="F9" s="12">
        <f t="shared" si="0"/>
        <v>585</v>
      </c>
      <c r="G9" s="29">
        <v>7.29</v>
      </c>
      <c r="H9" s="14">
        <f t="shared" si="1"/>
        <v>172</v>
      </c>
      <c r="I9" s="29">
        <v>15.48</v>
      </c>
      <c r="J9" s="24">
        <f t="shared" si="2"/>
        <v>180</v>
      </c>
      <c r="K9" s="25"/>
      <c r="L9" s="24">
        <f t="shared" si="3"/>
        <v>0</v>
      </c>
      <c r="M9" s="29">
        <v>2.69</v>
      </c>
      <c r="N9" s="24">
        <f t="shared" si="4"/>
        <v>126</v>
      </c>
      <c r="O9" s="25"/>
      <c r="P9" s="24">
        <f t="shared" si="5"/>
        <v>0</v>
      </c>
      <c r="Q9" s="22"/>
      <c r="R9" s="14">
        <f t="shared" si="6"/>
        <v>0</v>
      </c>
      <c r="S9" s="12"/>
      <c r="T9" s="14">
        <f t="shared" si="7"/>
        <v>0</v>
      </c>
      <c r="U9" s="22"/>
      <c r="V9" s="14">
        <f t="shared" si="8"/>
        <v>0</v>
      </c>
      <c r="W9" s="12"/>
      <c r="X9" s="14">
        <f t="shared" si="9"/>
        <v>0</v>
      </c>
      <c r="Y9" s="13"/>
      <c r="Z9" s="14">
        <f t="shared" si="10"/>
        <v>0</v>
      </c>
      <c r="AA9" s="12"/>
      <c r="AB9" s="14">
        <f t="shared" si="11"/>
        <v>0</v>
      </c>
      <c r="AC9" s="22"/>
      <c r="AD9" s="14">
        <f t="shared" si="19"/>
        <v>0</v>
      </c>
      <c r="AE9" s="12"/>
      <c r="AF9" s="14">
        <f t="shared" si="12"/>
        <v>0</v>
      </c>
      <c r="AG9" s="29">
        <v>0.75</v>
      </c>
      <c r="AH9" s="14">
        <f t="shared" si="13"/>
        <v>107</v>
      </c>
      <c r="AI9" s="12"/>
      <c r="AJ9" s="14">
        <f t="shared" si="14"/>
        <v>0</v>
      </c>
      <c r="AK9" s="13"/>
      <c r="AL9" s="14">
        <f t="shared" si="15"/>
        <v>0</v>
      </c>
      <c r="AM9" s="7"/>
      <c r="AN9" s="6">
        <f t="shared" si="16"/>
        <v>0</v>
      </c>
      <c r="AO9" s="7"/>
      <c r="AP9" s="6">
        <f t="shared" si="17"/>
        <v>0</v>
      </c>
      <c r="AQ9" s="7"/>
      <c r="AR9" s="6">
        <f t="shared" si="18"/>
        <v>0</v>
      </c>
      <c r="AS9" s="5"/>
    </row>
    <row r="10" spans="1:46" ht="15.75" x14ac:dyDescent="0.25">
      <c r="C10" s="2" t="str">
        <f>IF(A10&gt;0,VLOOKUP(A10,#REF!,2),"")</f>
        <v/>
      </c>
      <c r="D10" t="str">
        <f>IF(B10&gt;0,VLOOKUP(B10,#REF!,2),"")</f>
        <v/>
      </c>
      <c r="E10" s="10" t="s">
        <v>205</v>
      </c>
      <c r="F10" s="12">
        <f t="shared" si="0"/>
        <v>564</v>
      </c>
      <c r="G10" s="29">
        <v>2.38</v>
      </c>
      <c r="H10" s="14">
        <f t="shared" si="1"/>
        <v>123</v>
      </c>
      <c r="I10" s="29">
        <v>12.92</v>
      </c>
      <c r="J10" s="24">
        <f t="shared" si="2"/>
        <v>180</v>
      </c>
      <c r="K10" s="25"/>
      <c r="L10" s="24">
        <f t="shared" si="3"/>
        <v>0</v>
      </c>
      <c r="M10" s="29">
        <v>2.15</v>
      </c>
      <c r="N10" s="24">
        <f t="shared" si="4"/>
        <v>121</v>
      </c>
      <c r="O10" s="25"/>
      <c r="P10" s="24">
        <f t="shared" si="5"/>
        <v>0</v>
      </c>
      <c r="Q10" s="29">
        <v>4.07</v>
      </c>
      <c r="R10" s="14">
        <f t="shared" si="6"/>
        <v>140</v>
      </c>
      <c r="S10" s="12"/>
      <c r="T10" s="14">
        <f t="shared" si="7"/>
        <v>0</v>
      </c>
      <c r="U10" s="19"/>
      <c r="V10" s="14">
        <f t="shared" si="8"/>
        <v>0</v>
      </c>
      <c r="W10" s="12"/>
      <c r="X10" s="14">
        <f t="shared" si="9"/>
        <v>0</v>
      </c>
      <c r="Y10" s="13"/>
      <c r="Z10" s="14">
        <f t="shared" si="10"/>
        <v>0</v>
      </c>
      <c r="AA10" s="12"/>
      <c r="AB10" s="14">
        <f t="shared" si="11"/>
        <v>0</v>
      </c>
      <c r="AC10" s="13"/>
      <c r="AD10" s="14">
        <f t="shared" si="19"/>
        <v>0</v>
      </c>
      <c r="AE10" s="12"/>
      <c r="AF10" s="14">
        <f t="shared" si="12"/>
        <v>0</v>
      </c>
      <c r="AG10" s="13"/>
      <c r="AH10" s="14">
        <f t="shared" si="13"/>
        <v>0</v>
      </c>
      <c r="AI10" s="12"/>
      <c r="AJ10" s="14">
        <f t="shared" si="14"/>
        <v>0</v>
      </c>
      <c r="AK10" s="13"/>
      <c r="AL10" s="14">
        <f t="shared" si="15"/>
        <v>0</v>
      </c>
      <c r="AM10" s="7"/>
      <c r="AN10" s="6">
        <f t="shared" si="16"/>
        <v>0</v>
      </c>
      <c r="AO10" s="7"/>
      <c r="AP10" s="6">
        <f t="shared" si="17"/>
        <v>0</v>
      </c>
      <c r="AQ10" s="7"/>
      <c r="AR10" s="6">
        <f t="shared" si="18"/>
        <v>0</v>
      </c>
      <c r="AS10" s="5"/>
    </row>
    <row r="11" spans="1:46" ht="15.75" x14ac:dyDescent="0.25">
      <c r="C11" s="2" t="str">
        <f>IF(A11&gt;0,VLOOKUP(A11,#REF!,2),"")</f>
        <v/>
      </c>
      <c r="D11" t="str">
        <f>IF(B11&gt;0,VLOOKUP(B11,#REF!,2),"")</f>
        <v/>
      </c>
      <c r="E11" s="10" t="s">
        <v>23</v>
      </c>
      <c r="F11" s="12">
        <f t="shared" si="0"/>
        <v>554</v>
      </c>
      <c r="G11" s="29">
        <v>4.33</v>
      </c>
      <c r="H11" s="14">
        <f t="shared" si="1"/>
        <v>143</v>
      </c>
      <c r="I11" s="22">
        <v>13.24</v>
      </c>
      <c r="J11" s="24">
        <f t="shared" si="2"/>
        <v>180</v>
      </c>
      <c r="K11" s="25"/>
      <c r="L11" s="24">
        <f t="shared" si="3"/>
        <v>0</v>
      </c>
      <c r="M11" s="29">
        <v>2.2000000000000002</v>
      </c>
      <c r="N11" s="24">
        <f t="shared" si="4"/>
        <v>122</v>
      </c>
      <c r="O11" s="25"/>
      <c r="P11" s="24">
        <f t="shared" si="5"/>
        <v>0</v>
      </c>
      <c r="Q11" s="22"/>
      <c r="R11" s="14">
        <f t="shared" si="6"/>
        <v>0</v>
      </c>
      <c r="S11" s="12"/>
      <c r="T11" s="14">
        <f t="shared" si="7"/>
        <v>0</v>
      </c>
      <c r="U11" s="29">
        <v>0.95</v>
      </c>
      <c r="V11" s="14">
        <f t="shared" si="8"/>
        <v>109</v>
      </c>
      <c r="W11" s="12"/>
      <c r="X11" s="14">
        <f t="shared" si="9"/>
        <v>0</v>
      </c>
      <c r="Y11" s="13"/>
      <c r="Z11" s="14">
        <f t="shared" si="10"/>
        <v>0</v>
      </c>
      <c r="AA11" s="12"/>
      <c r="AB11" s="14">
        <f t="shared" si="11"/>
        <v>0</v>
      </c>
      <c r="AC11" s="27"/>
      <c r="AD11" s="14">
        <f t="shared" si="19"/>
        <v>0</v>
      </c>
      <c r="AE11" s="12"/>
      <c r="AF11" s="14">
        <f t="shared" si="12"/>
        <v>0</v>
      </c>
      <c r="AG11" s="22"/>
      <c r="AH11" s="14">
        <f t="shared" si="13"/>
        <v>0</v>
      </c>
      <c r="AI11" s="12"/>
      <c r="AJ11" s="14">
        <f t="shared" si="14"/>
        <v>0</v>
      </c>
      <c r="AK11" s="22"/>
      <c r="AL11" s="14">
        <f t="shared" si="15"/>
        <v>0</v>
      </c>
      <c r="AM11" s="5"/>
      <c r="AN11" s="6">
        <f t="shared" ref="AN11:AN32" si="20">IF(AM11="", 0, IF(AM11&lt;0.4, -100, IF(AM11&lt;0.5, 0, 100 + INT(MIN(AM11, 8) * 10))))</f>
        <v>0</v>
      </c>
      <c r="AO11" s="5"/>
      <c r="AP11" s="6">
        <f t="shared" ref="AP11:AP32" si="21">IF(AO11="", 0, IF(AO11&lt;0.4, -100, IF(AO11&lt;0.5, 0, 100 + INT(MIN(AO11, 8) * 10))))</f>
        <v>0</v>
      </c>
      <c r="AQ11" s="5"/>
      <c r="AR11" s="6">
        <f t="shared" ref="AR11:AR32" si="22">IF(AQ11="", 0, IF(AQ11&lt;0.4, -100, IF(AQ11&lt;0.5, 0, 100 + INT(MIN(AQ11, 8) * 10))))</f>
        <v>0</v>
      </c>
      <c r="AS11" s="5"/>
    </row>
    <row r="12" spans="1:46" ht="15.75" x14ac:dyDescent="0.25">
      <c r="C12" s="2" t="str">
        <f>IF(A12&gt;0,VLOOKUP(A12,#REF!,2),"")</f>
        <v/>
      </c>
      <c r="D12" t="str">
        <f>IF(B12&gt;0,VLOOKUP(B12,#REF!,2),"")</f>
        <v/>
      </c>
      <c r="E12" s="10" t="s">
        <v>208</v>
      </c>
      <c r="F12" s="12">
        <f t="shared" si="0"/>
        <v>538</v>
      </c>
      <c r="G12" s="29">
        <v>1.9</v>
      </c>
      <c r="H12" s="14">
        <f t="shared" si="1"/>
        <v>119</v>
      </c>
      <c r="I12" s="29">
        <v>11.24</v>
      </c>
      <c r="J12" s="24">
        <f t="shared" si="2"/>
        <v>180</v>
      </c>
      <c r="K12" s="25"/>
      <c r="L12" s="24">
        <f t="shared" si="3"/>
        <v>0</v>
      </c>
      <c r="M12" s="29">
        <v>1.9</v>
      </c>
      <c r="N12" s="24">
        <f t="shared" si="4"/>
        <v>119</v>
      </c>
      <c r="O12" s="25"/>
      <c r="P12" s="24">
        <f t="shared" si="5"/>
        <v>0</v>
      </c>
      <c r="Q12" s="22"/>
      <c r="R12" s="14">
        <f t="shared" si="6"/>
        <v>0</v>
      </c>
      <c r="S12" s="12"/>
      <c r="T12" s="14">
        <f t="shared" si="7"/>
        <v>0</v>
      </c>
      <c r="U12" s="29">
        <v>2.0099999999999998</v>
      </c>
      <c r="V12" s="14">
        <f t="shared" si="8"/>
        <v>120</v>
      </c>
      <c r="W12" s="12"/>
      <c r="X12" s="14">
        <f t="shared" si="9"/>
        <v>0</v>
      </c>
      <c r="Y12" s="13"/>
      <c r="Z12" s="14">
        <f t="shared" si="10"/>
        <v>0</v>
      </c>
      <c r="AA12" s="12"/>
      <c r="AB12" s="14">
        <f t="shared" si="11"/>
        <v>0</v>
      </c>
      <c r="AC12" s="13"/>
      <c r="AD12" s="14">
        <f t="shared" si="19"/>
        <v>0</v>
      </c>
      <c r="AE12" s="12"/>
      <c r="AF12" s="14">
        <f t="shared" si="12"/>
        <v>0</v>
      </c>
      <c r="AG12" s="13"/>
      <c r="AH12" s="14">
        <f t="shared" si="13"/>
        <v>0</v>
      </c>
      <c r="AI12" s="12"/>
      <c r="AJ12" s="14">
        <f t="shared" si="14"/>
        <v>0</v>
      </c>
      <c r="AK12" s="13"/>
      <c r="AL12" s="14">
        <f t="shared" si="15"/>
        <v>0</v>
      </c>
      <c r="AM12" s="5"/>
      <c r="AN12" s="6">
        <f t="shared" si="20"/>
        <v>0</v>
      </c>
      <c r="AO12" s="5"/>
      <c r="AP12" s="6">
        <f t="shared" si="21"/>
        <v>0</v>
      </c>
      <c r="AQ12" s="5"/>
      <c r="AR12" s="6">
        <f t="shared" si="22"/>
        <v>0</v>
      </c>
      <c r="AS12" s="5"/>
    </row>
    <row r="13" spans="1:46" ht="15.75" x14ac:dyDescent="0.25">
      <c r="C13" s="2" t="str">
        <f>IF(A13&gt;0,VLOOKUP(A13,#REF!,2),"")</f>
        <v/>
      </c>
      <c r="D13" t="str">
        <f>IF(B13&gt;0,VLOOKUP(B13,#REF!,2),"")</f>
        <v/>
      </c>
      <c r="E13" s="10" t="s">
        <v>38</v>
      </c>
      <c r="F13" s="12">
        <f t="shared" si="0"/>
        <v>487</v>
      </c>
      <c r="G13" s="22">
        <v>9.24</v>
      </c>
      <c r="H13" s="14">
        <f t="shared" si="1"/>
        <v>180</v>
      </c>
      <c r="I13" s="22">
        <v>9.66</v>
      </c>
      <c r="J13" s="24">
        <f t="shared" si="2"/>
        <v>180</v>
      </c>
      <c r="K13" s="25"/>
      <c r="L13" s="24">
        <f t="shared" si="3"/>
        <v>0</v>
      </c>
      <c r="M13" s="22">
        <v>2.76</v>
      </c>
      <c r="N13" s="24">
        <f t="shared" si="4"/>
        <v>127</v>
      </c>
      <c r="O13" s="25"/>
      <c r="P13" s="24">
        <f t="shared" si="5"/>
        <v>0</v>
      </c>
      <c r="Q13" s="22"/>
      <c r="R13" s="14">
        <f t="shared" si="6"/>
        <v>0</v>
      </c>
      <c r="S13" s="12"/>
      <c r="T13" s="14">
        <f t="shared" si="7"/>
        <v>0</v>
      </c>
      <c r="U13" s="22"/>
      <c r="V13" s="14">
        <f t="shared" si="8"/>
        <v>0</v>
      </c>
      <c r="W13" s="12"/>
      <c r="X13" s="14">
        <f t="shared" si="9"/>
        <v>0</v>
      </c>
      <c r="Y13" s="13"/>
      <c r="Z13" s="14">
        <f t="shared" si="10"/>
        <v>0</v>
      </c>
      <c r="AA13" s="12"/>
      <c r="AB13" s="14">
        <f t="shared" si="11"/>
        <v>0</v>
      </c>
      <c r="AC13" s="13"/>
      <c r="AD13" s="14">
        <f t="shared" si="19"/>
        <v>0</v>
      </c>
      <c r="AE13" s="12"/>
      <c r="AF13" s="14">
        <f t="shared" si="12"/>
        <v>0</v>
      </c>
      <c r="AG13" s="22"/>
      <c r="AH13" s="14">
        <f t="shared" si="13"/>
        <v>0</v>
      </c>
      <c r="AI13" s="12"/>
      <c r="AJ13" s="14">
        <f t="shared" si="14"/>
        <v>0</v>
      </c>
      <c r="AK13" s="13"/>
      <c r="AL13" s="14">
        <f t="shared" si="15"/>
        <v>0</v>
      </c>
      <c r="AM13" s="5"/>
      <c r="AN13" s="6">
        <f t="shared" si="20"/>
        <v>0</v>
      </c>
      <c r="AO13" s="5"/>
      <c r="AP13" s="6">
        <f t="shared" si="21"/>
        <v>0</v>
      </c>
      <c r="AQ13" s="5"/>
      <c r="AR13" s="6">
        <f t="shared" si="22"/>
        <v>0</v>
      </c>
      <c r="AS13" s="5"/>
    </row>
    <row r="14" spans="1:46" ht="15.75" x14ac:dyDescent="0.25">
      <c r="C14" s="2" t="str">
        <f>IF(A14&gt;0,VLOOKUP(A14,#REF!,2),"")</f>
        <v/>
      </c>
      <c r="D14" t="str">
        <f>IF(B14&gt;0,VLOOKUP(B14,#REF!,2),"")</f>
        <v/>
      </c>
      <c r="E14" s="10" t="s">
        <v>24</v>
      </c>
      <c r="F14" s="12">
        <f t="shared" si="0"/>
        <v>485</v>
      </c>
      <c r="G14" s="29">
        <v>8.3000000000000007</v>
      </c>
      <c r="H14" s="14">
        <f t="shared" si="1"/>
        <v>180</v>
      </c>
      <c r="I14" s="29">
        <v>11.54</v>
      </c>
      <c r="J14" s="24">
        <f t="shared" si="2"/>
        <v>180</v>
      </c>
      <c r="K14" s="25"/>
      <c r="L14" s="24">
        <f t="shared" si="3"/>
        <v>0</v>
      </c>
      <c r="M14" s="29">
        <v>2.56</v>
      </c>
      <c r="N14" s="24">
        <f t="shared" si="4"/>
        <v>125</v>
      </c>
      <c r="O14" s="25"/>
      <c r="P14" s="24">
        <f t="shared" si="5"/>
        <v>0</v>
      </c>
      <c r="Q14" s="22"/>
      <c r="R14" s="14">
        <f t="shared" si="6"/>
        <v>0</v>
      </c>
      <c r="S14" s="12"/>
      <c r="T14" s="14">
        <f t="shared" si="7"/>
        <v>0</v>
      </c>
      <c r="U14" s="22"/>
      <c r="V14" s="14">
        <f t="shared" si="8"/>
        <v>0</v>
      </c>
      <c r="W14" s="12"/>
      <c r="X14" s="14">
        <f t="shared" si="9"/>
        <v>0</v>
      </c>
      <c r="Y14" s="13"/>
      <c r="Z14" s="14">
        <f t="shared" si="10"/>
        <v>0</v>
      </c>
      <c r="AA14" s="12"/>
      <c r="AB14" s="14">
        <f t="shared" si="11"/>
        <v>0</v>
      </c>
      <c r="AC14" s="22"/>
      <c r="AD14" s="14">
        <f t="shared" si="19"/>
        <v>0</v>
      </c>
      <c r="AE14" s="12"/>
      <c r="AF14" s="14">
        <f t="shared" si="12"/>
        <v>0</v>
      </c>
      <c r="AG14" s="22"/>
      <c r="AH14" s="14">
        <f t="shared" si="13"/>
        <v>0</v>
      </c>
      <c r="AI14" s="12"/>
      <c r="AJ14" s="14">
        <f t="shared" si="14"/>
        <v>0</v>
      </c>
      <c r="AK14" s="22"/>
      <c r="AL14" s="14">
        <f t="shared" si="15"/>
        <v>0</v>
      </c>
      <c r="AM14" s="5"/>
      <c r="AN14" s="6">
        <f t="shared" si="20"/>
        <v>0</v>
      </c>
      <c r="AO14" s="5"/>
      <c r="AP14" s="6">
        <f t="shared" si="21"/>
        <v>0</v>
      </c>
      <c r="AQ14" s="5"/>
      <c r="AR14" s="6">
        <f t="shared" si="22"/>
        <v>0</v>
      </c>
      <c r="AS14" s="5"/>
    </row>
    <row r="15" spans="1:46" ht="15.75" x14ac:dyDescent="0.25">
      <c r="C15" s="2" t="str">
        <f>IF(A15&gt;0,VLOOKUP(A15,#REF!,2),"")</f>
        <v/>
      </c>
      <c r="D15" t="str">
        <f>IF(B15&gt;0,VLOOKUP(B15,#REF!,2),"")</f>
        <v/>
      </c>
      <c r="E15" s="10" t="s">
        <v>211</v>
      </c>
      <c r="F15" s="12">
        <f t="shared" si="0"/>
        <v>417</v>
      </c>
      <c r="G15" s="29">
        <v>1.6</v>
      </c>
      <c r="H15" s="14">
        <f t="shared" si="1"/>
        <v>116</v>
      </c>
      <c r="I15" s="29">
        <v>10.92</v>
      </c>
      <c r="J15" s="24">
        <f t="shared" si="2"/>
        <v>180</v>
      </c>
      <c r="K15" s="25"/>
      <c r="L15" s="24">
        <f t="shared" si="3"/>
        <v>0</v>
      </c>
      <c r="M15" s="29">
        <v>2.1</v>
      </c>
      <c r="N15" s="24">
        <f t="shared" si="4"/>
        <v>121</v>
      </c>
      <c r="O15" s="25"/>
      <c r="P15" s="24">
        <f t="shared" si="5"/>
        <v>0</v>
      </c>
      <c r="Q15" s="22"/>
      <c r="R15" s="14">
        <f t="shared" si="6"/>
        <v>0</v>
      </c>
      <c r="S15" s="12"/>
      <c r="T15" s="14">
        <f t="shared" si="7"/>
        <v>0</v>
      </c>
      <c r="U15" s="13"/>
      <c r="V15" s="14">
        <f t="shared" si="8"/>
        <v>0</v>
      </c>
      <c r="W15" s="12"/>
      <c r="X15" s="14">
        <f t="shared" si="9"/>
        <v>0</v>
      </c>
      <c r="Y15" s="13"/>
      <c r="Z15" s="14">
        <f t="shared" si="10"/>
        <v>0</v>
      </c>
      <c r="AA15" s="12"/>
      <c r="AB15" s="14">
        <f t="shared" si="11"/>
        <v>0</v>
      </c>
      <c r="AC15" s="13"/>
      <c r="AD15" s="14">
        <f t="shared" si="19"/>
        <v>0</v>
      </c>
      <c r="AE15" s="12"/>
      <c r="AF15" s="14">
        <f t="shared" si="12"/>
        <v>0</v>
      </c>
      <c r="AG15" s="13"/>
      <c r="AH15" s="14">
        <f t="shared" si="13"/>
        <v>0</v>
      </c>
      <c r="AI15" s="12"/>
      <c r="AJ15" s="14">
        <f t="shared" si="14"/>
        <v>0</v>
      </c>
      <c r="AK15" s="13"/>
      <c r="AL15" s="14">
        <f t="shared" si="15"/>
        <v>0</v>
      </c>
      <c r="AM15" s="5"/>
      <c r="AN15" s="6">
        <f t="shared" si="20"/>
        <v>0</v>
      </c>
      <c r="AO15" s="5"/>
      <c r="AP15" s="6">
        <f t="shared" si="21"/>
        <v>0</v>
      </c>
      <c r="AQ15" s="5"/>
      <c r="AR15" s="6">
        <f t="shared" si="22"/>
        <v>0</v>
      </c>
      <c r="AS15" s="5"/>
    </row>
    <row r="16" spans="1:46" ht="15.75" x14ac:dyDescent="0.25">
      <c r="A16" s="8"/>
      <c r="C16" s="2" t="str">
        <f>IF(A16&gt;0,VLOOKUP(A16,#REF!,2),"")</f>
        <v/>
      </c>
      <c r="D16" t="str">
        <f>IF(B16&gt;0,VLOOKUP(B16,#REF!,2),"")</f>
        <v/>
      </c>
      <c r="E16" s="10" t="s">
        <v>221</v>
      </c>
      <c r="F16" s="12">
        <f t="shared" si="0"/>
        <v>411</v>
      </c>
      <c r="G16" s="29">
        <v>1.1399999999999999</v>
      </c>
      <c r="H16" s="14">
        <f t="shared" si="1"/>
        <v>111</v>
      </c>
      <c r="I16" s="29">
        <v>15.14</v>
      </c>
      <c r="J16" s="24">
        <f t="shared" si="2"/>
        <v>180</v>
      </c>
      <c r="K16" s="25"/>
      <c r="L16" s="24">
        <f t="shared" si="3"/>
        <v>0</v>
      </c>
      <c r="M16" s="29">
        <v>2.0499999999999998</v>
      </c>
      <c r="N16" s="24">
        <f t="shared" si="4"/>
        <v>120</v>
      </c>
      <c r="O16" s="25"/>
      <c r="P16" s="24">
        <f t="shared" si="5"/>
        <v>0</v>
      </c>
      <c r="Q16" s="22"/>
      <c r="R16" s="14">
        <f t="shared" si="6"/>
        <v>0</v>
      </c>
      <c r="S16" s="12"/>
      <c r="T16" s="14">
        <f t="shared" si="7"/>
        <v>0</v>
      </c>
      <c r="U16" s="13"/>
      <c r="V16" s="14">
        <f t="shared" si="8"/>
        <v>0</v>
      </c>
      <c r="W16" s="12"/>
      <c r="X16" s="14">
        <f t="shared" si="9"/>
        <v>0</v>
      </c>
      <c r="Y16" s="13"/>
      <c r="Z16" s="14">
        <f t="shared" si="10"/>
        <v>0</v>
      </c>
      <c r="AA16" s="12"/>
      <c r="AB16" s="14">
        <f t="shared" si="11"/>
        <v>0</v>
      </c>
      <c r="AC16" s="13"/>
      <c r="AD16" s="14">
        <f t="shared" si="19"/>
        <v>0</v>
      </c>
      <c r="AE16" s="12"/>
      <c r="AF16" s="14">
        <f t="shared" si="12"/>
        <v>0</v>
      </c>
      <c r="AG16" s="13"/>
      <c r="AH16" s="14">
        <f t="shared" si="13"/>
        <v>0</v>
      </c>
      <c r="AI16" s="12"/>
      <c r="AJ16" s="14">
        <f t="shared" si="14"/>
        <v>0</v>
      </c>
      <c r="AK16" s="13"/>
      <c r="AL16" s="14">
        <f t="shared" si="15"/>
        <v>0</v>
      </c>
      <c r="AM16" s="5"/>
      <c r="AN16" s="6">
        <f t="shared" si="20"/>
        <v>0</v>
      </c>
      <c r="AO16" s="5"/>
      <c r="AP16" s="6">
        <f t="shared" si="21"/>
        <v>0</v>
      </c>
      <c r="AQ16" s="5"/>
      <c r="AR16" s="6">
        <f t="shared" si="22"/>
        <v>0</v>
      </c>
      <c r="AS16" s="5"/>
    </row>
    <row r="17" spans="3:45" ht="15.75" x14ac:dyDescent="0.25">
      <c r="C17" s="2" t="str">
        <f>IF(A17&gt;0,VLOOKUP(A17,#REF!,2),"")</f>
        <v/>
      </c>
      <c r="D17" t="str">
        <f>IF(B17&gt;0,VLOOKUP(B17,#REF!,2),"")</f>
        <v/>
      </c>
      <c r="E17" s="10" t="s">
        <v>32</v>
      </c>
      <c r="F17" s="12">
        <f t="shared" si="0"/>
        <v>389</v>
      </c>
      <c r="G17" s="29">
        <v>6.36</v>
      </c>
      <c r="H17" s="14">
        <f t="shared" si="1"/>
        <v>163</v>
      </c>
      <c r="I17" s="22"/>
      <c r="J17" s="24">
        <f t="shared" si="2"/>
        <v>0</v>
      </c>
      <c r="K17" s="25"/>
      <c r="L17" s="24">
        <f t="shared" si="3"/>
        <v>0</v>
      </c>
      <c r="M17" s="22"/>
      <c r="N17" s="24">
        <f t="shared" si="4"/>
        <v>0</v>
      </c>
      <c r="O17" s="25"/>
      <c r="P17" s="24">
        <f t="shared" si="5"/>
        <v>0</v>
      </c>
      <c r="Q17" s="29">
        <v>1.8</v>
      </c>
      <c r="R17" s="14">
        <f t="shared" si="6"/>
        <v>118</v>
      </c>
      <c r="S17" s="12"/>
      <c r="T17" s="14">
        <f t="shared" si="7"/>
        <v>0</v>
      </c>
      <c r="U17" s="22"/>
      <c r="V17" s="14">
        <f t="shared" si="8"/>
        <v>0</v>
      </c>
      <c r="W17" s="12"/>
      <c r="X17" s="14">
        <f t="shared" si="9"/>
        <v>0</v>
      </c>
      <c r="Y17" s="13"/>
      <c r="Z17" s="14">
        <f t="shared" si="10"/>
        <v>0</v>
      </c>
      <c r="AA17" s="12"/>
      <c r="AB17" s="14">
        <f t="shared" si="11"/>
        <v>0</v>
      </c>
      <c r="AC17" s="22"/>
      <c r="AD17" s="14">
        <f t="shared" si="19"/>
        <v>0</v>
      </c>
      <c r="AE17" s="12"/>
      <c r="AF17" s="14">
        <f t="shared" si="12"/>
        <v>0</v>
      </c>
      <c r="AG17" s="22"/>
      <c r="AH17" s="14">
        <f t="shared" si="13"/>
        <v>0</v>
      </c>
      <c r="AI17" s="12"/>
      <c r="AJ17" s="14">
        <f t="shared" si="14"/>
        <v>0</v>
      </c>
      <c r="AK17" s="29">
        <v>0.82</v>
      </c>
      <c r="AL17" s="14">
        <f t="shared" si="15"/>
        <v>108</v>
      </c>
      <c r="AM17" s="5"/>
      <c r="AN17" s="6">
        <f t="shared" si="20"/>
        <v>0</v>
      </c>
      <c r="AO17" s="5"/>
      <c r="AP17" s="6">
        <f t="shared" si="21"/>
        <v>0</v>
      </c>
      <c r="AQ17" s="5"/>
      <c r="AR17" s="6">
        <f t="shared" si="22"/>
        <v>0</v>
      </c>
      <c r="AS17" s="5"/>
    </row>
    <row r="18" spans="3:45" ht="15.75" x14ac:dyDescent="0.25">
      <c r="C18" s="2" t="str">
        <f>IF(A18&gt;0,VLOOKUP(A18,#REF!,2),"")</f>
        <v/>
      </c>
      <c r="D18" t="str">
        <f>IF(B18&gt;0,VLOOKUP(B18,#REF!,2),"")</f>
        <v/>
      </c>
      <c r="E18" s="10" t="s">
        <v>92</v>
      </c>
      <c r="F18" s="12">
        <f t="shared" si="0"/>
        <v>351</v>
      </c>
      <c r="G18" s="29">
        <v>2.02</v>
      </c>
      <c r="H18" s="14">
        <f t="shared" si="1"/>
        <v>120</v>
      </c>
      <c r="I18" s="22"/>
      <c r="J18" s="24">
        <f t="shared" si="2"/>
        <v>0</v>
      </c>
      <c r="K18" s="25"/>
      <c r="L18" s="24">
        <f t="shared" si="3"/>
        <v>0</v>
      </c>
      <c r="M18" s="29">
        <v>2.37</v>
      </c>
      <c r="N18" s="24">
        <f t="shared" si="4"/>
        <v>123</v>
      </c>
      <c r="O18" s="25"/>
      <c r="P18" s="24">
        <f t="shared" si="5"/>
        <v>0</v>
      </c>
      <c r="Q18" s="29">
        <v>0.83</v>
      </c>
      <c r="R18" s="14">
        <f t="shared" si="6"/>
        <v>108</v>
      </c>
      <c r="S18" s="12"/>
      <c r="T18" s="14">
        <f t="shared" si="7"/>
        <v>0</v>
      </c>
      <c r="U18" s="13"/>
      <c r="V18" s="14">
        <f t="shared" si="8"/>
        <v>0</v>
      </c>
      <c r="W18" s="12"/>
      <c r="X18" s="14">
        <f t="shared" si="9"/>
        <v>0</v>
      </c>
      <c r="Y18" s="13"/>
      <c r="Z18" s="14">
        <f t="shared" si="10"/>
        <v>0</v>
      </c>
      <c r="AA18" s="12"/>
      <c r="AB18" s="14">
        <f t="shared" si="11"/>
        <v>0</v>
      </c>
      <c r="AC18" s="13"/>
      <c r="AD18" s="14">
        <f t="shared" si="19"/>
        <v>0</v>
      </c>
      <c r="AE18" s="12"/>
      <c r="AF18" s="14">
        <f t="shared" si="12"/>
        <v>0</v>
      </c>
      <c r="AG18" s="13"/>
      <c r="AH18" s="14">
        <f t="shared" si="13"/>
        <v>0</v>
      </c>
      <c r="AI18" s="12"/>
      <c r="AJ18" s="14">
        <f t="shared" si="14"/>
        <v>0</v>
      </c>
      <c r="AK18" s="13"/>
      <c r="AL18" s="14">
        <f t="shared" si="15"/>
        <v>0</v>
      </c>
      <c r="AM18" s="5"/>
      <c r="AN18" s="6">
        <f t="shared" si="20"/>
        <v>0</v>
      </c>
      <c r="AO18" s="5"/>
      <c r="AP18" s="6">
        <f t="shared" si="21"/>
        <v>0</v>
      </c>
      <c r="AQ18" s="5"/>
      <c r="AR18" s="6">
        <f t="shared" si="22"/>
        <v>0</v>
      </c>
      <c r="AS18" s="5"/>
    </row>
    <row r="19" spans="3:45" ht="15.75" x14ac:dyDescent="0.25">
      <c r="C19" s="2" t="str">
        <f>IF(A19&gt;0,VLOOKUP(A19,#REF!,2),"")</f>
        <v/>
      </c>
      <c r="D19" t="str">
        <f>IF(B19&gt;0,VLOOKUP(B19,#REF!,2),"")</f>
        <v/>
      </c>
      <c r="E19" s="10" t="s">
        <v>207</v>
      </c>
      <c r="F19" s="12">
        <f t="shared" si="0"/>
        <v>301</v>
      </c>
      <c r="G19" s="29">
        <v>2.14</v>
      </c>
      <c r="H19" s="14">
        <f t="shared" si="1"/>
        <v>121</v>
      </c>
      <c r="I19" s="29">
        <v>10.76</v>
      </c>
      <c r="J19" s="24">
        <f t="shared" si="2"/>
        <v>180</v>
      </c>
      <c r="K19" s="25"/>
      <c r="L19" s="24">
        <f t="shared" si="3"/>
        <v>0</v>
      </c>
      <c r="M19" s="22"/>
      <c r="N19" s="24">
        <f t="shared" si="4"/>
        <v>0</v>
      </c>
      <c r="O19" s="25"/>
      <c r="P19" s="24">
        <f t="shared" si="5"/>
        <v>0</v>
      </c>
      <c r="Q19" s="22"/>
      <c r="R19" s="14">
        <f t="shared" si="6"/>
        <v>0</v>
      </c>
      <c r="S19" s="12"/>
      <c r="T19" s="14">
        <f t="shared" si="7"/>
        <v>0</v>
      </c>
      <c r="U19" s="13"/>
      <c r="V19" s="14">
        <f t="shared" si="8"/>
        <v>0</v>
      </c>
      <c r="W19" s="12"/>
      <c r="X19" s="14">
        <f t="shared" si="9"/>
        <v>0</v>
      </c>
      <c r="Y19" s="13"/>
      <c r="Z19" s="14">
        <f t="shared" si="10"/>
        <v>0</v>
      </c>
      <c r="AA19" s="12"/>
      <c r="AB19" s="14">
        <f t="shared" si="11"/>
        <v>0</v>
      </c>
      <c r="AC19" s="13"/>
      <c r="AD19" s="14">
        <f t="shared" si="19"/>
        <v>0</v>
      </c>
      <c r="AE19" s="12"/>
      <c r="AF19" s="14">
        <f t="shared" si="12"/>
        <v>0</v>
      </c>
      <c r="AG19" s="13"/>
      <c r="AH19" s="14">
        <f t="shared" si="13"/>
        <v>0</v>
      </c>
      <c r="AI19" s="12"/>
      <c r="AJ19" s="14">
        <f t="shared" si="14"/>
        <v>0</v>
      </c>
      <c r="AK19" s="13"/>
      <c r="AL19" s="14">
        <f t="shared" si="15"/>
        <v>0</v>
      </c>
      <c r="AM19" s="5"/>
      <c r="AN19" s="6">
        <f t="shared" si="20"/>
        <v>0</v>
      </c>
      <c r="AO19" s="5"/>
      <c r="AP19" s="6">
        <f t="shared" si="21"/>
        <v>0</v>
      </c>
      <c r="AQ19" s="5"/>
      <c r="AR19" s="6">
        <f t="shared" si="22"/>
        <v>0</v>
      </c>
      <c r="AS19" s="5"/>
    </row>
    <row r="20" spans="3:45" ht="15.75" x14ac:dyDescent="0.25">
      <c r="C20" s="2" t="str">
        <f>IF(A20&gt;0,VLOOKUP(A20,#REF!,2),"")</f>
        <v/>
      </c>
      <c r="D20" t="str">
        <f>IF(B20&gt;0,VLOOKUP(B20,#REF!,2),"")</f>
        <v/>
      </c>
      <c r="E20" s="10" t="s">
        <v>30</v>
      </c>
      <c r="F20" s="12">
        <f t="shared" si="0"/>
        <v>292</v>
      </c>
      <c r="G20" s="22">
        <v>14.08</v>
      </c>
      <c r="H20" s="14">
        <f t="shared" si="1"/>
        <v>180</v>
      </c>
      <c r="I20" s="22"/>
      <c r="J20" s="24">
        <f t="shared" si="2"/>
        <v>0</v>
      </c>
      <c r="K20" s="25"/>
      <c r="L20" s="24">
        <f t="shared" si="3"/>
        <v>0</v>
      </c>
      <c r="M20" s="22"/>
      <c r="N20" s="24">
        <f t="shared" si="4"/>
        <v>0</v>
      </c>
      <c r="O20" s="25"/>
      <c r="P20" s="24">
        <f t="shared" si="5"/>
        <v>0</v>
      </c>
      <c r="Q20" s="22"/>
      <c r="R20" s="14">
        <f t="shared" si="6"/>
        <v>0</v>
      </c>
      <c r="S20" s="12"/>
      <c r="T20" s="14">
        <f t="shared" si="7"/>
        <v>0</v>
      </c>
      <c r="U20" s="22"/>
      <c r="V20" s="14">
        <f t="shared" si="8"/>
        <v>0</v>
      </c>
      <c r="W20" s="12"/>
      <c r="X20" s="14">
        <f t="shared" si="9"/>
        <v>0</v>
      </c>
      <c r="Y20" s="13"/>
      <c r="Z20" s="14">
        <f t="shared" si="10"/>
        <v>0</v>
      </c>
      <c r="AA20" s="12"/>
      <c r="AB20" s="14">
        <f t="shared" si="11"/>
        <v>0</v>
      </c>
      <c r="AC20" s="22"/>
      <c r="AD20" s="14">
        <f t="shared" si="19"/>
        <v>0</v>
      </c>
      <c r="AE20" s="12"/>
      <c r="AF20" s="14">
        <f t="shared" si="12"/>
        <v>0</v>
      </c>
      <c r="AG20" s="29">
        <v>1.2</v>
      </c>
      <c r="AH20" s="14">
        <f t="shared" si="13"/>
        <v>112</v>
      </c>
      <c r="AI20" s="12"/>
      <c r="AJ20" s="14">
        <f t="shared" si="14"/>
        <v>0</v>
      </c>
      <c r="AK20" s="13"/>
      <c r="AL20" s="14">
        <f t="shared" si="15"/>
        <v>0</v>
      </c>
      <c r="AM20" s="5"/>
      <c r="AN20" s="6">
        <f t="shared" si="20"/>
        <v>0</v>
      </c>
      <c r="AO20" s="5"/>
      <c r="AP20" s="6">
        <f t="shared" si="21"/>
        <v>0</v>
      </c>
      <c r="AQ20" s="5"/>
      <c r="AR20" s="6">
        <f t="shared" si="22"/>
        <v>0</v>
      </c>
      <c r="AS20" s="5"/>
    </row>
    <row r="21" spans="3:45" ht="15.75" x14ac:dyDescent="0.25">
      <c r="C21" s="2" t="str">
        <f>IF(A21&gt;0,VLOOKUP(A21,#REF!,2),"")</f>
        <v/>
      </c>
      <c r="D21" t="str">
        <f>IF(B21&gt;0,VLOOKUP(B21,#REF!,2),"")</f>
        <v/>
      </c>
      <c r="E21" s="10" t="s">
        <v>42</v>
      </c>
      <c r="F21" s="12">
        <f t="shared" si="0"/>
        <v>269</v>
      </c>
      <c r="G21" s="29">
        <v>5.4</v>
      </c>
      <c r="H21" s="14">
        <f t="shared" si="1"/>
        <v>154</v>
      </c>
      <c r="I21" s="22"/>
      <c r="J21" s="24">
        <f t="shared" si="2"/>
        <v>0</v>
      </c>
      <c r="K21" s="25"/>
      <c r="L21" s="24">
        <f t="shared" si="3"/>
        <v>0</v>
      </c>
      <c r="M21" s="22"/>
      <c r="N21" s="24">
        <f t="shared" si="4"/>
        <v>0</v>
      </c>
      <c r="O21" s="25"/>
      <c r="P21" s="24">
        <f t="shared" si="5"/>
        <v>0</v>
      </c>
      <c r="Q21" s="29">
        <v>1.58</v>
      </c>
      <c r="R21" s="14">
        <f t="shared" si="6"/>
        <v>115</v>
      </c>
      <c r="S21" s="12"/>
      <c r="T21" s="14">
        <f t="shared" si="7"/>
        <v>0</v>
      </c>
      <c r="U21" s="22"/>
      <c r="V21" s="14">
        <f t="shared" si="8"/>
        <v>0</v>
      </c>
      <c r="W21" s="12"/>
      <c r="X21" s="14">
        <f t="shared" si="9"/>
        <v>0</v>
      </c>
      <c r="Y21" s="13"/>
      <c r="Z21" s="14">
        <f t="shared" si="10"/>
        <v>0</v>
      </c>
      <c r="AA21" s="12"/>
      <c r="AB21" s="14">
        <f t="shared" si="11"/>
        <v>0</v>
      </c>
      <c r="AC21" s="13"/>
      <c r="AD21" s="14">
        <f t="shared" si="19"/>
        <v>0</v>
      </c>
      <c r="AE21" s="12"/>
      <c r="AF21" s="14">
        <f t="shared" si="12"/>
        <v>0</v>
      </c>
      <c r="AG21" s="22"/>
      <c r="AH21" s="14">
        <f t="shared" si="13"/>
        <v>0</v>
      </c>
      <c r="AI21" s="12"/>
      <c r="AJ21" s="14">
        <f t="shared" si="14"/>
        <v>0</v>
      </c>
      <c r="AK21" s="13"/>
      <c r="AL21" s="14">
        <f t="shared" si="15"/>
        <v>0</v>
      </c>
      <c r="AM21" s="5"/>
      <c r="AN21" s="6">
        <f t="shared" si="20"/>
        <v>0</v>
      </c>
      <c r="AO21" s="5"/>
      <c r="AP21" s="6">
        <f t="shared" si="21"/>
        <v>0</v>
      </c>
      <c r="AQ21" s="5"/>
      <c r="AR21" s="6">
        <f t="shared" si="22"/>
        <v>0</v>
      </c>
      <c r="AS21" s="5"/>
    </row>
    <row r="22" spans="3:45" ht="15.75" x14ac:dyDescent="0.25">
      <c r="C22" s="2" t="str">
        <f>IF(A22&gt;0,VLOOKUP(A22,#REF!,2),"")</f>
        <v/>
      </c>
      <c r="D22" t="str">
        <f>IF(B22&gt;0,VLOOKUP(B22,#REF!,2),"")</f>
        <v/>
      </c>
      <c r="E22" s="10" t="s">
        <v>41</v>
      </c>
      <c r="F22" s="12">
        <f t="shared" si="0"/>
        <v>247</v>
      </c>
      <c r="G22" s="22"/>
      <c r="H22" s="14">
        <f t="shared" si="1"/>
        <v>0</v>
      </c>
      <c r="I22" s="22"/>
      <c r="J22" s="24">
        <f t="shared" si="2"/>
        <v>0</v>
      </c>
      <c r="K22" s="25"/>
      <c r="L22" s="24">
        <f t="shared" si="3"/>
        <v>0</v>
      </c>
      <c r="M22" s="29">
        <v>2.2999999999999998</v>
      </c>
      <c r="N22" s="24">
        <f t="shared" si="4"/>
        <v>123</v>
      </c>
      <c r="O22" s="25"/>
      <c r="P22" s="24">
        <f t="shared" si="5"/>
        <v>0</v>
      </c>
      <c r="Q22" s="22"/>
      <c r="R22" s="14">
        <f t="shared" si="6"/>
        <v>0</v>
      </c>
      <c r="S22" s="12"/>
      <c r="T22" s="14">
        <f t="shared" si="7"/>
        <v>0</v>
      </c>
      <c r="U22" s="22">
        <v>2.42</v>
      </c>
      <c r="V22" s="14">
        <f t="shared" si="8"/>
        <v>124</v>
      </c>
      <c r="W22" s="12"/>
      <c r="X22" s="14">
        <f t="shared" si="9"/>
        <v>0</v>
      </c>
      <c r="Y22" s="13"/>
      <c r="Z22" s="14">
        <f t="shared" si="10"/>
        <v>0</v>
      </c>
      <c r="AA22" s="12"/>
      <c r="AB22" s="14">
        <f t="shared" si="11"/>
        <v>0</v>
      </c>
      <c r="AC22" s="13"/>
      <c r="AD22" s="14">
        <f t="shared" si="19"/>
        <v>0</v>
      </c>
      <c r="AE22" s="12"/>
      <c r="AF22" s="14">
        <f t="shared" si="12"/>
        <v>0</v>
      </c>
      <c r="AG22" s="22"/>
      <c r="AH22" s="14">
        <f t="shared" si="13"/>
        <v>0</v>
      </c>
      <c r="AI22" s="12"/>
      <c r="AJ22" s="14">
        <f t="shared" si="14"/>
        <v>0</v>
      </c>
      <c r="AK22" s="13"/>
      <c r="AL22" s="14">
        <f t="shared" si="15"/>
        <v>0</v>
      </c>
      <c r="AM22" s="5"/>
      <c r="AN22" s="6">
        <f t="shared" si="20"/>
        <v>0</v>
      </c>
      <c r="AO22" s="5"/>
      <c r="AP22" s="6">
        <f t="shared" si="21"/>
        <v>0</v>
      </c>
      <c r="AQ22" s="5"/>
      <c r="AR22" s="6">
        <f t="shared" si="22"/>
        <v>0</v>
      </c>
      <c r="AS22" s="5"/>
    </row>
    <row r="23" spans="3:45" ht="15.75" x14ac:dyDescent="0.25">
      <c r="C23" s="2" t="str">
        <f>IF(A23&gt;0,VLOOKUP(A23,#REF!,2),"")</f>
        <v/>
      </c>
      <c r="D23" t="str">
        <f>IF(B23&gt;0,VLOOKUP(B23,#REF!,2),"")</f>
        <v/>
      </c>
      <c r="E23" s="10" t="s">
        <v>209</v>
      </c>
      <c r="F23" s="12">
        <f t="shared" si="0"/>
        <v>240</v>
      </c>
      <c r="G23" s="29">
        <v>1.72</v>
      </c>
      <c r="H23" s="14">
        <f t="shared" si="1"/>
        <v>117</v>
      </c>
      <c r="I23" s="22"/>
      <c r="J23" s="24">
        <f t="shared" si="2"/>
        <v>0</v>
      </c>
      <c r="K23" s="25"/>
      <c r="L23" s="24">
        <f t="shared" si="3"/>
        <v>0</v>
      </c>
      <c r="M23" s="22"/>
      <c r="N23" s="24">
        <f t="shared" si="4"/>
        <v>0</v>
      </c>
      <c r="O23" s="25"/>
      <c r="P23" s="24">
        <f t="shared" si="5"/>
        <v>0</v>
      </c>
      <c r="Q23" s="29">
        <v>2.36</v>
      </c>
      <c r="R23" s="14">
        <f t="shared" si="6"/>
        <v>123</v>
      </c>
      <c r="S23" s="12"/>
      <c r="T23" s="14">
        <f t="shared" si="7"/>
        <v>0</v>
      </c>
      <c r="U23" s="13"/>
      <c r="V23" s="14">
        <f t="shared" si="8"/>
        <v>0</v>
      </c>
      <c r="W23" s="12"/>
      <c r="X23" s="14">
        <f t="shared" si="9"/>
        <v>0</v>
      </c>
      <c r="Y23" s="13"/>
      <c r="Z23" s="14">
        <f t="shared" si="10"/>
        <v>0</v>
      </c>
      <c r="AA23" s="12"/>
      <c r="AB23" s="14">
        <f t="shared" si="11"/>
        <v>0</v>
      </c>
      <c r="AC23" s="13"/>
      <c r="AD23" s="14">
        <f t="shared" si="19"/>
        <v>0</v>
      </c>
      <c r="AE23" s="12"/>
      <c r="AF23" s="14">
        <f t="shared" si="12"/>
        <v>0</v>
      </c>
      <c r="AG23" s="13"/>
      <c r="AH23" s="14">
        <f t="shared" si="13"/>
        <v>0</v>
      </c>
      <c r="AI23" s="12"/>
      <c r="AJ23" s="14">
        <f t="shared" si="14"/>
        <v>0</v>
      </c>
      <c r="AK23" s="13"/>
      <c r="AL23" s="14">
        <f t="shared" si="15"/>
        <v>0</v>
      </c>
      <c r="AM23" s="5"/>
      <c r="AN23" s="6">
        <f t="shared" si="20"/>
        <v>0</v>
      </c>
      <c r="AO23" s="5"/>
      <c r="AP23" s="6">
        <f t="shared" si="21"/>
        <v>0</v>
      </c>
      <c r="AQ23" s="5"/>
      <c r="AR23" s="6">
        <f t="shared" si="22"/>
        <v>0</v>
      </c>
      <c r="AS23" s="5"/>
    </row>
    <row r="24" spans="3:45" ht="15.75" x14ac:dyDescent="0.25">
      <c r="C24" s="2" t="str">
        <f>IF(A24&gt;0,VLOOKUP(A24,#REF!,2),"")</f>
        <v/>
      </c>
      <c r="D24" t="str">
        <f>IF(B24&gt;0,VLOOKUP(B24,#REF!,2),"")</f>
        <v/>
      </c>
      <c r="E24" s="10" t="s">
        <v>216</v>
      </c>
      <c r="F24" s="12">
        <f t="shared" si="0"/>
        <v>237</v>
      </c>
      <c r="G24" s="29">
        <v>1.42</v>
      </c>
      <c r="H24" s="14">
        <f t="shared" si="1"/>
        <v>114</v>
      </c>
      <c r="I24" s="22"/>
      <c r="J24" s="24">
        <f t="shared" si="2"/>
        <v>0</v>
      </c>
      <c r="K24" s="25"/>
      <c r="L24" s="24">
        <f t="shared" si="3"/>
        <v>0</v>
      </c>
      <c r="M24" s="29">
        <v>2.2999999999999998</v>
      </c>
      <c r="N24" s="24">
        <f t="shared" si="4"/>
        <v>123</v>
      </c>
      <c r="O24" s="25"/>
      <c r="P24" s="24">
        <f t="shared" si="5"/>
        <v>0</v>
      </c>
      <c r="Q24" s="22"/>
      <c r="R24" s="14">
        <f t="shared" si="6"/>
        <v>0</v>
      </c>
      <c r="S24" s="12"/>
      <c r="T24" s="14">
        <f t="shared" si="7"/>
        <v>0</v>
      </c>
      <c r="U24" s="13"/>
      <c r="V24" s="14">
        <f t="shared" si="8"/>
        <v>0</v>
      </c>
      <c r="W24" s="12"/>
      <c r="X24" s="14">
        <f t="shared" si="9"/>
        <v>0</v>
      </c>
      <c r="Y24" s="13"/>
      <c r="Z24" s="14">
        <f t="shared" si="10"/>
        <v>0</v>
      </c>
      <c r="AA24" s="12"/>
      <c r="AB24" s="14">
        <f t="shared" si="11"/>
        <v>0</v>
      </c>
      <c r="AC24" s="13"/>
      <c r="AD24" s="14">
        <f t="shared" si="19"/>
        <v>0</v>
      </c>
      <c r="AE24" s="12"/>
      <c r="AF24" s="14">
        <f t="shared" si="12"/>
        <v>0</v>
      </c>
      <c r="AG24" s="13"/>
      <c r="AH24" s="14">
        <f t="shared" si="13"/>
        <v>0</v>
      </c>
      <c r="AI24" s="12"/>
      <c r="AJ24" s="14">
        <f t="shared" si="14"/>
        <v>0</v>
      </c>
      <c r="AK24" s="13"/>
      <c r="AL24" s="14">
        <f t="shared" si="15"/>
        <v>0</v>
      </c>
      <c r="AM24" s="5"/>
      <c r="AN24" s="6">
        <f t="shared" si="20"/>
        <v>0</v>
      </c>
      <c r="AO24" s="5"/>
      <c r="AP24" s="6">
        <f t="shared" si="21"/>
        <v>0</v>
      </c>
      <c r="AQ24" s="5"/>
      <c r="AR24" s="6">
        <f t="shared" si="22"/>
        <v>0</v>
      </c>
      <c r="AS24" s="5"/>
    </row>
    <row r="25" spans="3:45" ht="15.75" x14ac:dyDescent="0.25">
      <c r="C25" s="2" t="str">
        <f>IF(A25&gt;0,VLOOKUP(A25,#REF!,2),"")</f>
        <v/>
      </c>
      <c r="D25" t="str">
        <f>IF(B25&gt;0,VLOOKUP(B25,#REF!,2),"")</f>
        <v/>
      </c>
      <c r="E25" s="10" t="s">
        <v>210</v>
      </c>
      <c r="F25" s="12">
        <f t="shared" si="0"/>
        <v>232</v>
      </c>
      <c r="G25" s="29">
        <v>1.66</v>
      </c>
      <c r="H25" s="14">
        <f t="shared" si="1"/>
        <v>116</v>
      </c>
      <c r="I25" s="22"/>
      <c r="J25" s="24">
        <f t="shared" si="2"/>
        <v>0</v>
      </c>
      <c r="K25" s="25"/>
      <c r="L25" s="24">
        <f t="shared" si="3"/>
        <v>0</v>
      </c>
      <c r="M25" s="22"/>
      <c r="N25" s="24">
        <f t="shared" si="4"/>
        <v>0</v>
      </c>
      <c r="O25" s="25"/>
      <c r="P25" s="24">
        <f t="shared" si="5"/>
        <v>0</v>
      </c>
      <c r="Q25" s="29">
        <v>1.69</v>
      </c>
      <c r="R25" s="14">
        <f t="shared" si="6"/>
        <v>116</v>
      </c>
      <c r="S25" s="12"/>
      <c r="T25" s="14">
        <f t="shared" si="7"/>
        <v>0</v>
      </c>
      <c r="U25" s="13"/>
      <c r="V25" s="14">
        <f t="shared" si="8"/>
        <v>0</v>
      </c>
      <c r="W25" s="12"/>
      <c r="X25" s="14">
        <f t="shared" si="9"/>
        <v>0</v>
      </c>
      <c r="Y25" s="13"/>
      <c r="Z25" s="14">
        <f t="shared" si="10"/>
        <v>0</v>
      </c>
      <c r="AA25" s="12"/>
      <c r="AB25" s="14">
        <f t="shared" si="11"/>
        <v>0</v>
      </c>
      <c r="AC25" s="13"/>
      <c r="AD25" s="14">
        <f t="shared" si="19"/>
        <v>0</v>
      </c>
      <c r="AE25" s="12"/>
      <c r="AF25" s="14">
        <f t="shared" si="12"/>
        <v>0</v>
      </c>
      <c r="AG25" s="13"/>
      <c r="AH25" s="14">
        <f t="shared" si="13"/>
        <v>0</v>
      </c>
      <c r="AI25" s="12"/>
      <c r="AJ25" s="14">
        <f t="shared" si="14"/>
        <v>0</v>
      </c>
      <c r="AK25" s="13"/>
      <c r="AL25" s="14">
        <f t="shared" si="15"/>
        <v>0</v>
      </c>
      <c r="AM25" s="5"/>
      <c r="AN25" s="6">
        <f t="shared" si="20"/>
        <v>0</v>
      </c>
      <c r="AO25" s="5"/>
      <c r="AP25" s="6">
        <f t="shared" si="21"/>
        <v>0</v>
      </c>
      <c r="AQ25" s="5"/>
      <c r="AR25" s="6">
        <f t="shared" si="22"/>
        <v>0</v>
      </c>
      <c r="AS25" s="5"/>
    </row>
    <row r="26" spans="3:45" ht="15.75" x14ac:dyDescent="0.25">
      <c r="C26" s="2" t="str">
        <f>IF(A26&gt;0,VLOOKUP(A26,#REF!,2),"")</f>
        <v/>
      </c>
      <c r="D26" t="str">
        <f>IF(B26&gt;0,VLOOKUP(B26,#REF!,2),"")</f>
        <v/>
      </c>
      <c r="E26" s="10" t="s">
        <v>28</v>
      </c>
      <c r="F26" s="12">
        <f t="shared" si="0"/>
        <v>180</v>
      </c>
      <c r="G26" s="29">
        <v>8.6</v>
      </c>
      <c r="H26" s="14">
        <f t="shared" si="1"/>
        <v>180</v>
      </c>
      <c r="I26" s="22"/>
      <c r="J26" s="14">
        <f t="shared" si="2"/>
        <v>0</v>
      </c>
      <c r="K26" s="44"/>
      <c r="L26" s="14">
        <f t="shared" si="3"/>
        <v>0</v>
      </c>
      <c r="M26" s="22"/>
      <c r="N26" s="14">
        <f t="shared" si="4"/>
        <v>0</v>
      </c>
      <c r="O26" s="44"/>
      <c r="P26" s="14">
        <f t="shared" si="5"/>
        <v>0</v>
      </c>
      <c r="Q26" s="22"/>
      <c r="R26" s="14">
        <f t="shared" si="6"/>
        <v>0</v>
      </c>
      <c r="S26" s="12"/>
      <c r="T26" s="14">
        <f t="shared" si="7"/>
        <v>0</v>
      </c>
      <c r="U26" s="22"/>
      <c r="V26" s="14">
        <f t="shared" si="8"/>
        <v>0</v>
      </c>
      <c r="W26" s="12"/>
      <c r="X26" s="14">
        <f t="shared" si="9"/>
        <v>0</v>
      </c>
      <c r="Y26" s="13"/>
      <c r="Z26" s="14">
        <f t="shared" si="10"/>
        <v>0</v>
      </c>
      <c r="AA26" s="12"/>
      <c r="AB26" s="14">
        <f t="shared" si="11"/>
        <v>0</v>
      </c>
      <c r="AC26" s="22"/>
      <c r="AD26" s="14">
        <f t="shared" si="19"/>
        <v>0</v>
      </c>
      <c r="AE26" s="12"/>
      <c r="AF26" s="14">
        <f t="shared" si="12"/>
        <v>0</v>
      </c>
      <c r="AG26" s="22"/>
      <c r="AH26" s="14">
        <f t="shared" si="13"/>
        <v>0</v>
      </c>
      <c r="AI26" s="12"/>
      <c r="AJ26" s="14">
        <f t="shared" si="14"/>
        <v>0</v>
      </c>
      <c r="AK26" s="13"/>
      <c r="AL26" s="14">
        <f t="shared" si="15"/>
        <v>0</v>
      </c>
      <c r="AM26" s="5"/>
      <c r="AN26" s="6">
        <f t="shared" si="20"/>
        <v>0</v>
      </c>
      <c r="AO26" s="5"/>
      <c r="AP26" s="6">
        <f t="shared" si="21"/>
        <v>0</v>
      </c>
      <c r="AQ26" s="5"/>
      <c r="AR26" s="6">
        <f t="shared" si="22"/>
        <v>0</v>
      </c>
      <c r="AS26" s="5"/>
    </row>
    <row r="27" spans="3:45" ht="15.75" x14ac:dyDescent="0.25">
      <c r="C27" s="2" t="str">
        <f>IF(A27&gt;0,VLOOKUP(A27,#REF!,2),"")</f>
        <v/>
      </c>
      <c r="D27" t="str">
        <f>IF(B27&gt;0,VLOOKUP(B27,#REF!,2),"")</f>
        <v/>
      </c>
      <c r="E27" s="10" t="s">
        <v>31</v>
      </c>
      <c r="F27" s="12">
        <f t="shared" si="0"/>
        <v>180</v>
      </c>
      <c r="G27" s="22"/>
      <c r="H27" s="14">
        <f t="shared" si="1"/>
        <v>0</v>
      </c>
      <c r="I27" s="22">
        <v>19.8</v>
      </c>
      <c r="J27" s="24">
        <f t="shared" si="2"/>
        <v>180</v>
      </c>
      <c r="K27" s="25"/>
      <c r="L27" s="24">
        <f t="shared" si="3"/>
        <v>0</v>
      </c>
      <c r="M27" s="22"/>
      <c r="N27" s="24">
        <f t="shared" si="4"/>
        <v>0</v>
      </c>
      <c r="O27" s="25"/>
      <c r="P27" s="24">
        <f t="shared" si="5"/>
        <v>0</v>
      </c>
      <c r="Q27" s="22"/>
      <c r="R27" s="14">
        <f t="shared" si="6"/>
        <v>0</v>
      </c>
      <c r="S27" s="12"/>
      <c r="T27" s="14">
        <f t="shared" si="7"/>
        <v>0</v>
      </c>
      <c r="U27" s="22"/>
      <c r="V27" s="14">
        <f t="shared" si="8"/>
        <v>0</v>
      </c>
      <c r="W27" s="12"/>
      <c r="X27" s="14">
        <f t="shared" si="9"/>
        <v>0</v>
      </c>
      <c r="Y27" s="13"/>
      <c r="Z27" s="14">
        <f t="shared" si="10"/>
        <v>0</v>
      </c>
      <c r="AA27" s="12"/>
      <c r="AB27" s="14">
        <f t="shared" si="11"/>
        <v>0</v>
      </c>
      <c r="AC27" s="22"/>
      <c r="AD27" s="14">
        <f t="shared" si="19"/>
        <v>0</v>
      </c>
      <c r="AE27" s="12"/>
      <c r="AF27" s="14">
        <f t="shared" si="12"/>
        <v>0</v>
      </c>
      <c r="AG27" s="22"/>
      <c r="AH27" s="14">
        <f t="shared" si="13"/>
        <v>0</v>
      </c>
      <c r="AI27" s="12"/>
      <c r="AJ27" s="14">
        <f t="shared" si="14"/>
        <v>0</v>
      </c>
      <c r="AK27" s="13"/>
      <c r="AL27" s="14">
        <f t="shared" si="15"/>
        <v>0</v>
      </c>
      <c r="AM27" s="5"/>
      <c r="AN27" s="6">
        <f t="shared" si="20"/>
        <v>0</v>
      </c>
      <c r="AO27" s="5"/>
      <c r="AP27" s="6">
        <f t="shared" si="21"/>
        <v>0</v>
      </c>
      <c r="AQ27" s="5"/>
      <c r="AR27" s="6">
        <f t="shared" si="22"/>
        <v>0</v>
      </c>
      <c r="AS27" s="5"/>
    </row>
    <row r="28" spans="3:45" ht="15.75" x14ac:dyDescent="0.25">
      <c r="C28" s="2" t="str">
        <f>IF(A28&gt;0,VLOOKUP(A28,#REF!,2),"")</f>
        <v/>
      </c>
      <c r="D28" t="str">
        <f>IF(B28&gt;0,VLOOKUP(B28,#REF!,2),"")</f>
        <v/>
      </c>
      <c r="E28" s="10" t="s">
        <v>35</v>
      </c>
      <c r="F28" s="12">
        <f t="shared" si="0"/>
        <v>180</v>
      </c>
      <c r="G28" s="22">
        <v>8.33</v>
      </c>
      <c r="H28" s="14">
        <f t="shared" si="1"/>
        <v>180</v>
      </c>
      <c r="I28" s="22"/>
      <c r="J28" s="24">
        <f t="shared" si="2"/>
        <v>0</v>
      </c>
      <c r="K28" s="25"/>
      <c r="L28" s="24">
        <f t="shared" si="3"/>
        <v>0</v>
      </c>
      <c r="M28" s="22"/>
      <c r="N28" s="24">
        <f t="shared" si="4"/>
        <v>0</v>
      </c>
      <c r="O28" s="25"/>
      <c r="P28" s="24">
        <f t="shared" si="5"/>
        <v>0</v>
      </c>
      <c r="Q28" s="22"/>
      <c r="R28" s="14">
        <f t="shared" si="6"/>
        <v>0</v>
      </c>
      <c r="S28" s="12"/>
      <c r="T28" s="14">
        <f t="shared" si="7"/>
        <v>0</v>
      </c>
      <c r="U28" s="22"/>
      <c r="V28" s="14">
        <f t="shared" si="8"/>
        <v>0</v>
      </c>
      <c r="W28" s="12"/>
      <c r="X28" s="14">
        <f t="shared" si="9"/>
        <v>0</v>
      </c>
      <c r="Y28" s="13"/>
      <c r="Z28" s="14">
        <f t="shared" si="10"/>
        <v>0</v>
      </c>
      <c r="AA28" s="12"/>
      <c r="AB28" s="14">
        <f t="shared" si="11"/>
        <v>0</v>
      </c>
      <c r="AC28" s="13"/>
      <c r="AD28" s="14">
        <f t="shared" si="19"/>
        <v>0</v>
      </c>
      <c r="AE28" s="12"/>
      <c r="AF28" s="14">
        <f t="shared" si="12"/>
        <v>0</v>
      </c>
      <c r="AG28" s="22"/>
      <c r="AH28" s="14">
        <f t="shared" si="13"/>
        <v>0</v>
      </c>
      <c r="AI28" s="12"/>
      <c r="AJ28" s="14">
        <f t="shared" si="14"/>
        <v>0</v>
      </c>
      <c r="AK28" s="13"/>
      <c r="AL28" s="14">
        <f t="shared" si="15"/>
        <v>0</v>
      </c>
      <c r="AM28" s="5"/>
      <c r="AN28" s="6">
        <f t="shared" si="20"/>
        <v>0</v>
      </c>
      <c r="AO28" s="5"/>
      <c r="AP28" s="6">
        <f t="shared" si="21"/>
        <v>0</v>
      </c>
      <c r="AQ28" s="5"/>
      <c r="AR28" s="6">
        <f t="shared" si="22"/>
        <v>0</v>
      </c>
      <c r="AS28" s="5"/>
    </row>
    <row r="29" spans="3:45" ht="15.75" x14ac:dyDescent="0.25">
      <c r="C29" s="2" t="str">
        <f>IF(A29&gt;0,VLOOKUP(A29,#REF!,2),"")</f>
        <v/>
      </c>
      <c r="D29" t="str">
        <f>IF(B29&gt;0,VLOOKUP(B29,#REF!,2),"")</f>
        <v/>
      </c>
      <c r="E29" s="10" t="s">
        <v>104</v>
      </c>
      <c r="F29" s="12">
        <f t="shared" si="0"/>
        <v>180</v>
      </c>
      <c r="G29" s="22"/>
      <c r="H29" s="14">
        <f t="shared" si="1"/>
        <v>0</v>
      </c>
      <c r="I29" s="22">
        <v>13.367000000000001</v>
      </c>
      <c r="J29" s="14">
        <f t="shared" si="2"/>
        <v>180</v>
      </c>
      <c r="K29" s="44"/>
      <c r="L29" s="14">
        <f t="shared" si="3"/>
        <v>0</v>
      </c>
      <c r="M29" s="13"/>
      <c r="N29" s="14">
        <f t="shared" si="4"/>
        <v>0</v>
      </c>
      <c r="O29" s="44"/>
      <c r="P29" s="14">
        <f t="shared" si="5"/>
        <v>0</v>
      </c>
      <c r="Q29" s="22"/>
      <c r="R29" s="14">
        <f t="shared" si="6"/>
        <v>0</v>
      </c>
      <c r="S29" s="12"/>
      <c r="T29" s="14">
        <f t="shared" si="7"/>
        <v>0</v>
      </c>
      <c r="U29" s="22"/>
      <c r="V29" s="14">
        <f t="shared" si="8"/>
        <v>0</v>
      </c>
      <c r="W29" s="12"/>
      <c r="X29" s="14">
        <f t="shared" si="9"/>
        <v>0</v>
      </c>
      <c r="Y29" s="13"/>
      <c r="Z29" s="14">
        <f t="shared" si="10"/>
        <v>0</v>
      </c>
      <c r="AA29" s="12"/>
      <c r="AB29" s="14">
        <f t="shared" si="11"/>
        <v>0</v>
      </c>
      <c r="AC29" s="13"/>
      <c r="AD29" s="14">
        <f t="shared" si="19"/>
        <v>0</v>
      </c>
      <c r="AE29" s="12"/>
      <c r="AF29" s="14">
        <f t="shared" si="12"/>
        <v>0</v>
      </c>
      <c r="AG29" s="22"/>
      <c r="AH29" s="14">
        <f t="shared" si="13"/>
        <v>0</v>
      </c>
      <c r="AI29" s="12"/>
      <c r="AJ29" s="14">
        <f t="shared" si="14"/>
        <v>0</v>
      </c>
      <c r="AK29" s="13"/>
      <c r="AL29" s="14">
        <f t="shared" si="15"/>
        <v>0</v>
      </c>
      <c r="AM29" s="5"/>
      <c r="AN29" s="6">
        <f t="shared" si="20"/>
        <v>0</v>
      </c>
      <c r="AO29" s="5"/>
      <c r="AP29" s="6">
        <f t="shared" si="21"/>
        <v>0</v>
      </c>
      <c r="AQ29" s="5"/>
      <c r="AR29" s="6">
        <f t="shared" si="22"/>
        <v>0</v>
      </c>
      <c r="AS29" s="5"/>
    </row>
    <row r="30" spans="3:45" ht="15.75" x14ac:dyDescent="0.25">
      <c r="C30" s="2" t="str">
        <f>IF(A30&gt;0,VLOOKUP(A30,#REF!,2),"")</f>
        <v/>
      </c>
      <c r="D30" t="str">
        <f>IF(B30&gt;0,VLOOKUP(B30,#REF!,2),"")</f>
        <v/>
      </c>
      <c r="E30" s="10" t="s">
        <v>105</v>
      </c>
      <c r="F30" s="12">
        <f t="shared" si="0"/>
        <v>180</v>
      </c>
      <c r="G30" s="22"/>
      <c r="H30" s="14">
        <f t="shared" si="1"/>
        <v>0</v>
      </c>
      <c r="I30" s="22">
        <v>12.25</v>
      </c>
      <c r="J30" s="24">
        <f t="shared" si="2"/>
        <v>180</v>
      </c>
      <c r="K30" s="25"/>
      <c r="L30" s="24">
        <f t="shared" si="3"/>
        <v>0</v>
      </c>
      <c r="M30" s="22"/>
      <c r="N30" s="24">
        <f t="shared" si="4"/>
        <v>0</v>
      </c>
      <c r="O30" s="25"/>
      <c r="P30" s="24">
        <f t="shared" si="5"/>
        <v>0</v>
      </c>
      <c r="Q30" s="22"/>
      <c r="R30" s="14">
        <f t="shared" si="6"/>
        <v>0</v>
      </c>
      <c r="S30" s="12"/>
      <c r="T30" s="14">
        <f t="shared" si="7"/>
        <v>0</v>
      </c>
      <c r="U30" s="22"/>
      <c r="V30" s="14">
        <f t="shared" si="8"/>
        <v>0</v>
      </c>
      <c r="W30" s="12"/>
      <c r="X30" s="14">
        <f t="shared" si="9"/>
        <v>0</v>
      </c>
      <c r="Y30" s="13"/>
      <c r="Z30" s="14">
        <f t="shared" si="10"/>
        <v>0</v>
      </c>
      <c r="AA30" s="12"/>
      <c r="AB30" s="14">
        <f t="shared" si="11"/>
        <v>0</v>
      </c>
      <c r="AC30" s="13"/>
      <c r="AD30" s="14">
        <f t="shared" si="19"/>
        <v>0</v>
      </c>
      <c r="AE30" s="12"/>
      <c r="AF30" s="14">
        <f t="shared" si="12"/>
        <v>0</v>
      </c>
      <c r="AG30" s="22"/>
      <c r="AH30" s="14">
        <f t="shared" si="13"/>
        <v>0</v>
      </c>
      <c r="AI30" s="12"/>
      <c r="AJ30" s="14">
        <f t="shared" si="14"/>
        <v>0</v>
      </c>
      <c r="AK30" s="13"/>
      <c r="AL30" s="14">
        <f t="shared" si="15"/>
        <v>0</v>
      </c>
      <c r="AM30" s="5"/>
      <c r="AN30" s="6">
        <f t="shared" si="20"/>
        <v>0</v>
      </c>
      <c r="AO30" s="5"/>
      <c r="AP30" s="6">
        <f t="shared" si="21"/>
        <v>0</v>
      </c>
      <c r="AQ30" s="5"/>
      <c r="AR30" s="6">
        <f t="shared" si="22"/>
        <v>0</v>
      </c>
      <c r="AS30" s="5"/>
    </row>
    <row r="31" spans="3:45" ht="15.75" x14ac:dyDescent="0.25">
      <c r="C31" s="2" t="str">
        <f>IF(A31&gt;0,VLOOKUP(A31,#REF!,2),"")</f>
        <v/>
      </c>
      <c r="D31" t="str">
        <f>IF(B31&gt;0,VLOOKUP(B31,#REF!,2),"")</f>
        <v/>
      </c>
      <c r="E31" s="10" t="s">
        <v>164</v>
      </c>
      <c r="F31" s="12">
        <f t="shared" si="0"/>
        <v>180</v>
      </c>
      <c r="G31" s="22"/>
      <c r="H31" s="14">
        <f t="shared" si="1"/>
        <v>0</v>
      </c>
      <c r="I31" s="29">
        <v>10.9</v>
      </c>
      <c r="J31" s="24">
        <f t="shared" si="2"/>
        <v>180</v>
      </c>
      <c r="K31" s="25"/>
      <c r="L31" s="24">
        <f t="shared" si="3"/>
        <v>0</v>
      </c>
      <c r="M31" s="22"/>
      <c r="N31" s="24">
        <f t="shared" si="4"/>
        <v>0</v>
      </c>
      <c r="O31" s="25"/>
      <c r="P31" s="24">
        <f t="shared" si="5"/>
        <v>0</v>
      </c>
      <c r="Q31" s="22"/>
      <c r="R31" s="14">
        <f t="shared" si="6"/>
        <v>0</v>
      </c>
      <c r="S31" s="12"/>
      <c r="T31" s="14">
        <f t="shared" si="7"/>
        <v>0</v>
      </c>
      <c r="U31" s="13"/>
      <c r="V31" s="14">
        <f t="shared" si="8"/>
        <v>0</v>
      </c>
      <c r="W31" s="12"/>
      <c r="X31" s="14">
        <f t="shared" si="9"/>
        <v>0</v>
      </c>
      <c r="Y31" s="13"/>
      <c r="Z31" s="14">
        <f t="shared" si="10"/>
        <v>0</v>
      </c>
      <c r="AA31" s="12"/>
      <c r="AB31" s="14">
        <f t="shared" si="11"/>
        <v>0</v>
      </c>
      <c r="AC31" s="13"/>
      <c r="AD31" s="14">
        <f t="shared" si="19"/>
        <v>0</v>
      </c>
      <c r="AE31" s="12"/>
      <c r="AF31" s="14">
        <f t="shared" si="12"/>
        <v>0</v>
      </c>
      <c r="AG31" s="22"/>
      <c r="AH31" s="14">
        <f t="shared" si="13"/>
        <v>0</v>
      </c>
      <c r="AI31" s="12"/>
      <c r="AJ31" s="14">
        <f t="shared" si="14"/>
        <v>0</v>
      </c>
      <c r="AK31" s="13"/>
      <c r="AL31" s="14">
        <f t="shared" si="15"/>
        <v>0</v>
      </c>
      <c r="AM31" s="5"/>
      <c r="AN31" s="6">
        <f t="shared" si="20"/>
        <v>0</v>
      </c>
      <c r="AO31" s="5"/>
      <c r="AP31" s="6">
        <f t="shared" si="21"/>
        <v>0</v>
      </c>
      <c r="AQ31" s="5"/>
      <c r="AR31" s="6">
        <f t="shared" si="22"/>
        <v>0</v>
      </c>
      <c r="AS31" s="5"/>
    </row>
    <row r="32" spans="3:45" ht="15.75" x14ac:dyDescent="0.25">
      <c r="C32" s="2" t="str">
        <f>IF(A32&gt;0,VLOOKUP(A32,#REF!,2),"")</f>
        <v/>
      </c>
      <c r="D32" t="str">
        <f>IF(B32&gt;0,VLOOKUP(B32,#REF!,2),"")</f>
        <v/>
      </c>
      <c r="E32" s="10" t="s">
        <v>36</v>
      </c>
      <c r="F32" s="12">
        <f t="shared" si="0"/>
        <v>166</v>
      </c>
      <c r="G32" s="22">
        <v>6.6349999999999998</v>
      </c>
      <c r="H32" s="21">
        <f t="shared" si="1"/>
        <v>166</v>
      </c>
      <c r="I32" s="22"/>
      <c r="J32" s="14">
        <f t="shared" si="2"/>
        <v>0</v>
      </c>
      <c r="K32" s="44"/>
      <c r="L32" s="14">
        <f t="shared" si="3"/>
        <v>0</v>
      </c>
      <c r="M32" s="13"/>
      <c r="N32" s="14">
        <f t="shared" si="4"/>
        <v>0</v>
      </c>
      <c r="O32" s="44"/>
      <c r="P32" s="14">
        <f t="shared" si="5"/>
        <v>0</v>
      </c>
      <c r="Q32" s="22"/>
      <c r="R32" s="14">
        <f t="shared" si="6"/>
        <v>0</v>
      </c>
      <c r="S32" s="12"/>
      <c r="T32" s="14">
        <f t="shared" si="7"/>
        <v>0</v>
      </c>
      <c r="U32" s="22"/>
      <c r="V32" s="14">
        <f t="shared" si="8"/>
        <v>0</v>
      </c>
      <c r="W32" s="12"/>
      <c r="X32" s="14">
        <f t="shared" si="9"/>
        <v>0</v>
      </c>
      <c r="Y32" s="13"/>
      <c r="Z32" s="14">
        <f t="shared" si="10"/>
        <v>0</v>
      </c>
      <c r="AA32" s="12"/>
      <c r="AB32" s="14">
        <f t="shared" si="11"/>
        <v>0</v>
      </c>
      <c r="AC32" s="13"/>
      <c r="AD32" s="14">
        <f t="shared" si="19"/>
        <v>0</v>
      </c>
      <c r="AE32" s="12"/>
      <c r="AF32" s="14">
        <f t="shared" si="12"/>
        <v>0</v>
      </c>
      <c r="AG32" s="22"/>
      <c r="AH32" s="14">
        <f t="shared" si="13"/>
        <v>0</v>
      </c>
      <c r="AI32" s="12"/>
      <c r="AJ32" s="14">
        <f t="shared" si="14"/>
        <v>0</v>
      </c>
      <c r="AK32" s="13"/>
      <c r="AL32" s="14">
        <f t="shared" si="15"/>
        <v>0</v>
      </c>
      <c r="AM32" s="5"/>
      <c r="AN32" s="6">
        <f t="shared" si="20"/>
        <v>0</v>
      </c>
      <c r="AO32" s="5"/>
      <c r="AP32" s="6">
        <f t="shared" si="21"/>
        <v>0</v>
      </c>
      <c r="AQ32" s="5"/>
      <c r="AR32" s="6">
        <f t="shared" si="22"/>
        <v>0</v>
      </c>
      <c r="AS32" s="5"/>
    </row>
    <row r="33" spans="5:38" ht="15.75" x14ac:dyDescent="0.25">
      <c r="E33" s="10" t="s">
        <v>40</v>
      </c>
      <c r="F33" s="12">
        <f t="shared" si="0"/>
        <v>163</v>
      </c>
      <c r="G33" s="22"/>
      <c r="H33" s="14">
        <f t="shared" si="1"/>
        <v>0</v>
      </c>
      <c r="I33" s="22"/>
      <c r="J33" s="24">
        <f t="shared" si="2"/>
        <v>0</v>
      </c>
      <c r="K33" s="25"/>
      <c r="L33" s="24">
        <f t="shared" si="3"/>
        <v>0</v>
      </c>
      <c r="M33" s="22"/>
      <c r="N33" s="24">
        <f t="shared" si="4"/>
        <v>0</v>
      </c>
      <c r="O33" s="25"/>
      <c r="P33" s="24">
        <f t="shared" si="5"/>
        <v>0</v>
      </c>
      <c r="Q33" s="29">
        <v>6.3</v>
      </c>
      <c r="R33" s="14">
        <f t="shared" si="6"/>
        <v>163</v>
      </c>
      <c r="S33" s="12"/>
      <c r="T33" s="14">
        <f t="shared" si="7"/>
        <v>0</v>
      </c>
      <c r="U33" s="22"/>
      <c r="V33" s="14">
        <f t="shared" si="8"/>
        <v>0</v>
      </c>
      <c r="W33" s="12"/>
      <c r="X33" s="14">
        <f t="shared" si="9"/>
        <v>0</v>
      </c>
      <c r="Y33" s="13"/>
      <c r="Z33" s="14">
        <f t="shared" si="10"/>
        <v>0</v>
      </c>
      <c r="AA33" s="12"/>
      <c r="AB33" s="14">
        <f t="shared" si="11"/>
        <v>0</v>
      </c>
      <c r="AC33" s="13"/>
      <c r="AD33" s="14">
        <f t="shared" si="19"/>
        <v>0</v>
      </c>
      <c r="AE33" s="12"/>
      <c r="AF33" s="14">
        <f t="shared" si="12"/>
        <v>0</v>
      </c>
      <c r="AG33" s="22"/>
      <c r="AH33" s="14">
        <f t="shared" si="13"/>
        <v>0</v>
      </c>
      <c r="AI33" s="12"/>
      <c r="AJ33" s="14">
        <f t="shared" si="14"/>
        <v>0</v>
      </c>
      <c r="AK33" s="13"/>
      <c r="AL33" s="14">
        <f t="shared" si="15"/>
        <v>0</v>
      </c>
    </row>
    <row r="34" spans="5:38" ht="15.75" x14ac:dyDescent="0.25">
      <c r="E34" s="10" t="s">
        <v>57</v>
      </c>
      <c r="F34" s="12">
        <f t="shared" si="0"/>
        <v>136</v>
      </c>
      <c r="G34" s="22"/>
      <c r="H34" s="14">
        <f t="shared" si="1"/>
        <v>0</v>
      </c>
      <c r="I34" s="22"/>
      <c r="J34" s="24">
        <f t="shared" si="2"/>
        <v>0</v>
      </c>
      <c r="K34" s="25"/>
      <c r="L34" s="24">
        <f t="shared" si="3"/>
        <v>0</v>
      </c>
      <c r="M34" s="22"/>
      <c r="N34" s="24">
        <f t="shared" si="4"/>
        <v>0</v>
      </c>
      <c r="O34" s="25"/>
      <c r="P34" s="24">
        <f t="shared" si="5"/>
        <v>0</v>
      </c>
      <c r="Q34" s="22">
        <v>3.6</v>
      </c>
      <c r="R34" s="14">
        <f t="shared" si="6"/>
        <v>136</v>
      </c>
      <c r="S34" s="12"/>
      <c r="T34" s="14">
        <f t="shared" si="7"/>
        <v>0</v>
      </c>
      <c r="U34" s="22"/>
      <c r="V34" s="14">
        <f t="shared" si="8"/>
        <v>0</v>
      </c>
      <c r="W34" s="12"/>
      <c r="X34" s="14">
        <f t="shared" si="9"/>
        <v>0</v>
      </c>
      <c r="Y34" s="13"/>
      <c r="Z34" s="14">
        <f t="shared" si="10"/>
        <v>0</v>
      </c>
      <c r="AA34" s="12"/>
      <c r="AB34" s="14">
        <f t="shared" si="11"/>
        <v>0</v>
      </c>
      <c r="AC34" s="13"/>
      <c r="AD34" s="14">
        <f t="shared" si="19"/>
        <v>0</v>
      </c>
      <c r="AE34" s="12"/>
      <c r="AF34" s="14">
        <f t="shared" si="12"/>
        <v>0</v>
      </c>
      <c r="AG34" s="22"/>
      <c r="AH34" s="14">
        <f t="shared" si="13"/>
        <v>0</v>
      </c>
      <c r="AI34" s="12"/>
      <c r="AJ34" s="14">
        <f t="shared" si="14"/>
        <v>0</v>
      </c>
      <c r="AK34" s="13"/>
      <c r="AL34" s="14">
        <f t="shared" si="15"/>
        <v>0</v>
      </c>
    </row>
    <row r="35" spans="5:38" ht="15.75" x14ac:dyDescent="0.25">
      <c r="E35" s="10" t="s">
        <v>98</v>
      </c>
      <c r="F35" s="12">
        <f t="shared" si="0"/>
        <v>134</v>
      </c>
      <c r="G35" s="22"/>
      <c r="H35" s="14">
        <f t="shared" si="1"/>
        <v>0</v>
      </c>
      <c r="I35" s="22"/>
      <c r="J35" s="24">
        <f t="shared" si="2"/>
        <v>0</v>
      </c>
      <c r="K35" s="25"/>
      <c r="L35" s="24">
        <f t="shared" si="3"/>
        <v>0</v>
      </c>
      <c r="M35" s="22"/>
      <c r="N35" s="24">
        <f t="shared" si="4"/>
        <v>0</v>
      </c>
      <c r="O35" s="25"/>
      <c r="P35" s="24">
        <f t="shared" si="5"/>
        <v>0</v>
      </c>
      <c r="Q35" s="22"/>
      <c r="R35" s="14">
        <f t="shared" si="6"/>
        <v>0</v>
      </c>
      <c r="S35" s="12"/>
      <c r="T35" s="14">
        <f t="shared" si="7"/>
        <v>0</v>
      </c>
      <c r="U35" s="22"/>
      <c r="V35" s="14">
        <f t="shared" si="8"/>
        <v>0</v>
      </c>
      <c r="W35" s="12"/>
      <c r="X35" s="14">
        <f t="shared" si="9"/>
        <v>0</v>
      </c>
      <c r="Y35" s="13"/>
      <c r="Z35" s="14">
        <f t="shared" si="10"/>
        <v>0</v>
      </c>
      <c r="AA35" s="12"/>
      <c r="AB35" s="14">
        <f t="shared" si="11"/>
        <v>0</v>
      </c>
      <c r="AC35" s="13">
        <v>3.44</v>
      </c>
      <c r="AD35" s="14">
        <f t="shared" si="19"/>
        <v>134</v>
      </c>
      <c r="AE35" s="12"/>
      <c r="AF35" s="14">
        <f t="shared" si="12"/>
        <v>0</v>
      </c>
      <c r="AG35" s="22"/>
      <c r="AH35" s="14">
        <f t="shared" si="13"/>
        <v>0</v>
      </c>
      <c r="AI35" s="12"/>
      <c r="AJ35" s="14">
        <f t="shared" si="14"/>
        <v>0</v>
      </c>
      <c r="AK35" s="13"/>
      <c r="AL35" s="14">
        <f t="shared" si="15"/>
        <v>0</v>
      </c>
    </row>
    <row r="36" spans="5:38" ht="15.75" x14ac:dyDescent="0.25">
      <c r="E36" s="10" t="s">
        <v>204</v>
      </c>
      <c r="F36" s="12">
        <f t="shared" ref="F36:F62" si="23">SUM(H36,J36,L36,N36,P36,R36,T36,V36,X36,Z36,AB36,AD36,AF36,AH36,AJ36,AL36,AN36,AP36,AR36)</f>
        <v>131</v>
      </c>
      <c r="G36" s="29">
        <v>3.13</v>
      </c>
      <c r="H36" s="14">
        <f t="shared" ref="H36:H62" si="24">IF(G36="", 0, IF(G36&lt;0.1, 0, 100 + INT(MIN(G36, 8) * 10)))</f>
        <v>131</v>
      </c>
      <c r="I36" s="22"/>
      <c r="J36" s="24">
        <f t="shared" ref="J36:J62" si="25">IF(I36="", 0, IF(I36&lt;0.1, 0, 100 + INT(MIN(I36, 8) * 10)))</f>
        <v>0</v>
      </c>
      <c r="K36" s="25"/>
      <c r="L36" s="24">
        <f t="shared" ref="L36:L62" si="26">IF(K36="", 0, IF(K36&lt;0.4, -100, IF(K36&lt;0.5, 0, 100 + INT(MIN(K36, 8) * 10))))</f>
        <v>0</v>
      </c>
      <c r="M36" s="22"/>
      <c r="N36" s="24">
        <f t="shared" ref="N36:N62" si="27">IF(M36="", 0, IF(M36&lt;0.1, 0, 100 + INT(MIN(M36, 8) * 10)))</f>
        <v>0</v>
      </c>
      <c r="O36" s="25"/>
      <c r="P36" s="24">
        <f t="shared" ref="P36:P62" si="28">IF(O36="", 0, IF(O36&lt;0.4, -100, IF(O36&lt;0.5, 0, 100 + INT(MIN(O36, 8) * 10))))</f>
        <v>0</v>
      </c>
      <c r="Q36" s="22"/>
      <c r="R36" s="14">
        <f t="shared" ref="R36:R62" si="29">IF(Q36="", 0, IF(Q36&lt;0.1, 0, 100 + INT(MIN(Q36, 8) * 10)))</f>
        <v>0</v>
      </c>
      <c r="S36" s="12"/>
      <c r="T36" s="14">
        <f t="shared" ref="T36:T62" si="30">IF(S36="", 0, IF(S36&lt;0.4, -100, IF(S36&lt;0.5, 0, 100 + INT(MIN(S36, 8) * 10))))</f>
        <v>0</v>
      </c>
      <c r="U36" s="13"/>
      <c r="V36" s="14">
        <f t="shared" ref="V36:V62" si="31">IF(U36="", 0, IF(U36&lt;0.1, 0, 100 + INT(MIN(U36, 8) * 10)))</f>
        <v>0</v>
      </c>
      <c r="W36" s="12"/>
      <c r="X36" s="14">
        <f t="shared" ref="X36:X62" si="32">IF(W36="", 0, IF(W36&lt;0.4, -100, IF(W36&lt;0.5, 0, 100 + INT(MIN(W36, 8) * 10))))</f>
        <v>0</v>
      </c>
      <c r="Y36" s="13"/>
      <c r="Z36" s="14">
        <f t="shared" ref="Z36:Z62" si="33">IF(Y36="", 0, IF(Y36&lt;0.4, -100, IF(Y36&lt;0.5, 0, 100 + INT(MIN(Y36, 8) * 10))))</f>
        <v>0</v>
      </c>
      <c r="AA36" s="12"/>
      <c r="AB36" s="14">
        <f t="shared" ref="AB36:AB62" si="34">IF(AA36="", 0, IF(AA36&lt;0.4, -100, IF(AA36&lt;0.5, 0, 100 + INT(MIN(AA36, 8) * 10))))</f>
        <v>0</v>
      </c>
      <c r="AC36" s="13"/>
      <c r="AD36" s="14">
        <f t="shared" si="19"/>
        <v>0</v>
      </c>
      <c r="AE36" s="12"/>
      <c r="AF36" s="14">
        <f t="shared" ref="AF36:AF62" si="35">IF(AE36="", 0, IF(AE36&lt;0.4, -100, IF(AE36&lt;0.5, 0, 100 + INT(MIN(AE36, 8) * 10))))</f>
        <v>0</v>
      </c>
      <c r="AG36" s="22"/>
      <c r="AH36" s="14">
        <f t="shared" ref="AH36:AH62" si="36">IF(AG36="", 0, IF(AG36&lt;0.1, 0, 100 + INT(MIN(AG36, 8) * 10)))</f>
        <v>0</v>
      </c>
      <c r="AI36" s="12"/>
      <c r="AJ36" s="14">
        <f t="shared" ref="AJ36:AJ62" si="37">IF(AI36="", 0, IF(AI36&lt;0.4, -100, IF(AI36&lt;0.5, 0, 100 + INT(MIN(AI36, 8) * 10))))</f>
        <v>0</v>
      </c>
      <c r="AK36" s="13"/>
      <c r="AL36" s="14">
        <f t="shared" ref="AL36:AL62" si="38">IF(AK36="", 0, IF(AK36&lt;0.4, -100, IF(AK36&lt;0.5, 0, 100 + INT(MIN(AK36, 8) * 10))))</f>
        <v>0</v>
      </c>
    </row>
    <row r="37" spans="5:38" ht="15.75" x14ac:dyDescent="0.25">
      <c r="E37" s="10" t="s">
        <v>39</v>
      </c>
      <c r="F37" s="12">
        <f t="shared" si="23"/>
        <v>129</v>
      </c>
      <c r="G37" s="22"/>
      <c r="H37" s="14">
        <f t="shared" si="24"/>
        <v>0</v>
      </c>
      <c r="I37" s="22"/>
      <c r="J37" s="24">
        <f t="shared" si="25"/>
        <v>0</v>
      </c>
      <c r="K37" s="25"/>
      <c r="L37" s="24">
        <f t="shared" si="26"/>
        <v>0</v>
      </c>
      <c r="M37" s="22"/>
      <c r="N37" s="24">
        <f t="shared" si="27"/>
        <v>0</v>
      </c>
      <c r="O37" s="25"/>
      <c r="P37" s="24">
        <f t="shared" si="28"/>
        <v>0</v>
      </c>
      <c r="Q37" s="22"/>
      <c r="R37" s="14">
        <f t="shared" si="29"/>
        <v>0</v>
      </c>
      <c r="S37" s="12"/>
      <c r="T37" s="14">
        <f t="shared" si="30"/>
        <v>0</v>
      </c>
      <c r="U37" s="22"/>
      <c r="V37" s="14">
        <f t="shared" si="31"/>
        <v>0</v>
      </c>
      <c r="W37" s="12"/>
      <c r="X37" s="14">
        <f t="shared" si="32"/>
        <v>0</v>
      </c>
      <c r="Y37" s="13"/>
      <c r="Z37" s="14">
        <f t="shared" si="33"/>
        <v>0</v>
      </c>
      <c r="AA37" s="12"/>
      <c r="AB37" s="14">
        <f t="shared" si="34"/>
        <v>0</v>
      </c>
      <c r="AC37" s="13">
        <v>2.94</v>
      </c>
      <c r="AD37" s="14">
        <f t="shared" si="19"/>
        <v>129</v>
      </c>
      <c r="AE37" s="12"/>
      <c r="AF37" s="14">
        <f t="shared" si="35"/>
        <v>0</v>
      </c>
      <c r="AG37" s="22"/>
      <c r="AH37" s="14">
        <f t="shared" si="36"/>
        <v>0</v>
      </c>
      <c r="AI37" s="12"/>
      <c r="AJ37" s="14">
        <f t="shared" si="37"/>
        <v>0</v>
      </c>
      <c r="AK37" s="13"/>
      <c r="AL37" s="14">
        <f t="shared" si="38"/>
        <v>0</v>
      </c>
    </row>
    <row r="38" spans="5:38" ht="15.75" x14ac:dyDescent="0.25">
      <c r="E38" s="43" t="s">
        <v>84</v>
      </c>
      <c r="F38" s="12">
        <f t="shared" si="23"/>
        <v>119</v>
      </c>
      <c r="G38" s="22"/>
      <c r="H38" s="14">
        <f t="shared" si="24"/>
        <v>0</v>
      </c>
      <c r="I38" s="22"/>
      <c r="J38" s="24">
        <f t="shared" si="25"/>
        <v>0</v>
      </c>
      <c r="K38" s="25"/>
      <c r="L38" s="24">
        <f t="shared" si="26"/>
        <v>0</v>
      </c>
      <c r="M38" s="22"/>
      <c r="N38" s="24">
        <f t="shared" si="27"/>
        <v>0</v>
      </c>
      <c r="O38" s="25"/>
      <c r="P38" s="24">
        <f t="shared" si="28"/>
        <v>0</v>
      </c>
      <c r="Q38" s="22"/>
      <c r="R38" s="14">
        <f t="shared" si="29"/>
        <v>0</v>
      </c>
      <c r="S38" s="12"/>
      <c r="T38" s="14">
        <f t="shared" si="30"/>
        <v>0</v>
      </c>
      <c r="U38" s="22">
        <v>1.92</v>
      </c>
      <c r="V38" s="14">
        <f t="shared" si="31"/>
        <v>119</v>
      </c>
      <c r="W38" s="12"/>
      <c r="X38" s="14">
        <f t="shared" si="32"/>
        <v>0</v>
      </c>
      <c r="Y38" s="13"/>
      <c r="Z38" s="14">
        <f t="shared" si="33"/>
        <v>0</v>
      </c>
      <c r="AA38" s="12"/>
      <c r="AB38" s="14">
        <f t="shared" si="34"/>
        <v>0</v>
      </c>
      <c r="AC38" s="13"/>
      <c r="AD38" s="14">
        <f t="shared" ref="AD38:AD62" si="39">IF(AC38="", 0, IF(AC38&lt;0.1, 0, 100 + INT(MIN(AC38, 8) * 10)))</f>
        <v>0</v>
      </c>
      <c r="AE38" s="12"/>
      <c r="AF38" s="14">
        <f t="shared" si="35"/>
        <v>0</v>
      </c>
      <c r="AG38" s="22"/>
      <c r="AH38" s="14">
        <f t="shared" si="36"/>
        <v>0</v>
      </c>
      <c r="AI38" s="12"/>
      <c r="AJ38" s="14">
        <f t="shared" si="37"/>
        <v>0</v>
      </c>
      <c r="AK38" s="13"/>
      <c r="AL38" s="14">
        <f t="shared" si="38"/>
        <v>0</v>
      </c>
    </row>
    <row r="39" spans="5:38" ht="15.75" x14ac:dyDescent="0.25">
      <c r="E39" s="10" t="s">
        <v>212</v>
      </c>
      <c r="F39" s="12">
        <f t="shared" si="23"/>
        <v>115</v>
      </c>
      <c r="G39" s="29">
        <v>1.54</v>
      </c>
      <c r="H39" s="14">
        <f t="shared" si="24"/>
        <v>115</v>
      </c>
      <c r="I39" s="22"/>
      <c r="J39" s="24">
        <f t="shared" si="25"/>
        <v>0</v>
      </c>
      <c r="K39" s="25"/>
      <c r="L39" s="24">
        <f t="shared" si="26"/>
        <v>0</v>
      </c>
      <c r="M39" s="22"/>
      <c r="N39" s="24">
        <f t="shared" si="27"/>
        <v>0</v>
      </c>
      <c r="O39" s="25"/>
      <c r="P39" s="24">
        <f t="shared" si="28"/>
        <v>0</v>
      </c>
      <c r="Q39" s="22"/>
      <c r="R39" s="14">
        <f t="shared" si="29"/>
        <v>0</v>
      </c>
      <c r="S39" s="12"/>
      <c r="T39" s="14">
        <f t="shared" si="30"/>
        <v>0</v>
      </c>
      <c r="U39" s="13"/>
      <c r="V39" s="14">
        <f t="shared" si="31"/>
        <v>0</v>
      </c>
      <c r="W39" s="12"/>
      <c r="X39" s="14">
        <f t="shared" si="32"/>
        <v>0</v>
      </c>
      <c r="Y39" s="13"/>
      <c r="Z39" s="14">
        <f t="shared" si="33"/>
        <v>0</v>
      </c>
      <c r="AA39" s="12"/>
      <c r="AB39" s="14">
        <f t="shared" si="34"/>
        <v>0</v>
      </c>
      <c r="AC39" s="13"/>
      <c r="AD39" s="14">
        <f t="shared" si="39"/>
        <v>0</v>
      </c>
      <c r="AE39" s="12"/>
      <c r="AF39" s="14">
        <f t="shared" si="35"/>
        <v>0</v>
      </c>
      <c r="AG39" s="13"/>
      <c r="AH39" s="14">
        <f t="shared" si="36"/>
        <v>0</v>
      </c>
      <c r="AI39" s="12"/>
      <c r="AJ39" s="14">
        <f t="shared" si="37"/>
        <v>0</v>
      </c>
      <c r="AK39" s="13"/>
      <c r="AL39" s="14">
        <f t="shared" si="38"/>
        <v>0</v>
      </c>
    </row>
    <row r="40" spans="5:38" ht="15.75" x14ac:dyDescent="0.25">
      <c r="E40" s="10" t="s">
        <v>217</v>
      </c>
      <c r="F40" s="12">
        <f t="shared" si="23"/>
        <v>113</v>
      </c>
      <c r="G40" s="29">
        <v>1.3</v>
      </c>
      <c r="H40" s="14">
        <f t="shared" si="24"/>
        <v>113</v>
      </c>
      <c r="I40" s="22"/>
      <c r="J40" s="24">
        <f t="shared" si="25"/>
        <v>0</v>
      </c>
      <c r="K40" s="25"/>
      <c r="L40" s="24">
        <f t="shared" si="26"/>
        <v>0</v>
      </c>
      <c r="M40" s="22"/>
      <c r="N40" s="24">
        <f t="shared" si="27"/>
        <v>0</v>
      </c>
      <c r="O40" s="25"/>
      <c r="P40" s="24">
        <f t="shared" si="28"/>
        <v>0</v>
      </c>
      <c r="Q40" s="22"/>
      <c r="R40" s="14">
        <f t="shared" si="29"/>
        <v>0</v>
      </c>
      <c r="S40" s="12"/>
      <c r="T40" s="14">
        <f t="shared" si="30"/>
        <v>0</v>
      </c>
      <c r="U40" s="13"/>
      <c r="V40" s="14">
        <f t="shared" si="31"/>
        <v>0</v>
      </c>
      <c r="W40" s="12"/>
      <c r="X40" s="14">
        <f t="shared" si="32"/>
        <v>0</v>
      </c>
      <c r="Y40" s="13"/>
      <c r="Z40" s="14">
        <f t="shared" si="33"/>
        <v>0</v>
      </c>
      <c r="AA40" s="12"/>
      <c r="AB40" s="14">
        <f t="shared" si="34"/>
        <v>0</v>
      </c>
      <c r="AC40" s="13"/>
      <c r="AD40" s="14">
        <f t="shared" si="39"/>
        <v>0</v>
      </c>
      <c r="AE40" s="12"/>
      <c r="AF40" s="14">
        <f t="shared" si="35"/>
        <v>0</v>
      </c>
      <c r="AG40" s="13"/>
      <c r="AH40" s="14">
        <f t="shared" si="36"/>
        <v>0</v>
      </c>
      <c r="AI40" s="12"/>
      <c r="AJ40" s="14">
        <f t="shared" si="37"/>
        <v>0</v>
      </c>
      <c r="AK40" s="13"/>
      <c r="AL40" s="14">
        <f t="shared" si="38"/>
        <v>0</v>
      </c>
    </row>
    <row r="41" spans="5:38" ht="15.75" x14ac:dyDescent="0.25">
      <c r="E41" s="10" t="s">
        <v>223</v>
      </c>
      <c r="F41" s="12">
        <f t="shared" si="23"/>
        <v>113</v>
      </c>
      <c r="G41" s="22"/>
      <c r="H41" s="14">
        <f t="shared" si="24"/>
        <v>0</v>
      </c>
      <c r="I41" s="22"/>
      <c r="J41" s="24">
        <f t="shared" si="25"/>
        <v>0</v>
      </c>
      <c r="K41" s="25"/>
      <c r="L41" s="24">
        <f t="shared" si="26"/>
        <v>0</v>
      </c>
      <c r="M41" s="22"/>
      <c r="N41" s="24">
        <f t="shared" si="27"/>
        <v>0</v>
      </c>
      <c r="O41" s="25"/>
      <c r="P41" s="24">
        <f t="shared" si="28"/>
        <v>0</v>
      </c>
      <c r="Q41" s="29">
        <v>1.3</v>
      </c>
      <c r="R41" s="14">
        <f t="shared" si="29"/>
        <v>113</v>
      </c>
      <c r="S41" s="12"/>
      <c r="T41" s="14">
        <f t="shared" si="30"/>
        <v>0</v>
      </c>
      <c r="U41" s="13"/>
      <c r="V41" s="14">
        <f t="shared" si="31"/>
        <v>0</v>
      </c>
      <c r="W41" s="12"/>
      <c r="X41" s="14">
        <f t="shared" si="32"/>
        <v>0</v>
      </c>
      <c r="Y41" s="13"/>
      <c r="Z41" s="14">
        <f t="shared" si="33"/>
        <v>0</v>
      </c>
      <c r="AA41" s="12"/>
      <c r="AB41" s="14">
        <f t="shared" si="34"/>
        <v>0</v>
      </c>
      <c r="AC41" s="13"/>
      <c r="AD41" s="14">
        <f t="shared" si="39"/>
        <v>0</v>
      </c>
      <c r="AE41" s="12"/>
      <c r="AF41" s="14">
        <f t="shared" si="35"/>
        <v>0</v>
      </c>
      <c r="AG41" s="13"/>
      <c r="AH41" s="14">
        <f t="shared" si="36"/>
        <v>0</v>
      </c>
      <c r="AI41" s="12"/>
      <c r="AJ41" s="14">
        <f t="shared" si="37"/>
        <v>0</v>
      </c>
      <c r="AK41" s="13"/>
      <c r="AL41" s="14">
        <f t="shared" si="38"/>
        <v>0</v>
      </c>
    </row>
    <row r="42" spans="5:38" ht="15.75" x14ac:dyDescent="0.25">
      <c r="E42" s="10" t="s">
        <v>218</v>
      </c>
      <c r="F42" s="12">
        <f t="shared" si="23"/>
        <v>112</v>
      </c>
      <c r="G42" s="29">
        <v>1.26</v>
      </c>
      <c r="H42" s="14">
        <f t="shared" si="24"/>
        <v>112</v>
      </c>
      <c r="I42" s="22"/>
      <c r="J42" s="24">
        <f t="shared" si="25"/>
        <v>0</v>
      </c>
      <c r="K42" s="25"/>
      <c r="L42" s="24">
        <f t="shared" si="26"/>
        <v>0</v>
      </c>
      <c r="M42" s="22"/>
      <c r="N42" s="24">
        <f t="shared" si="27"/>
        <v>0</v>
      </c>
      <c r="O42" s="25"/>
      <c r="P42" s="24">
        <f t="shared" si="28"/>
        <v>0</v>
      </c>
      <c r="Q42" s="22"/>
      <c r="R42" s="14">
        <f t="shared" si="29"/>
        <v>0</v>
      </c>
      <c r="S42" s="12"/>
      <c r="T42" s="14">
        <f t="shared" si="30"/>
        <v>0</v>
      </c>
      <c r="U42" s="13"/>
      <c r="V42" s="14">
        <f t="shared" si="31"/>
        <v>0</v>
      </c>
      <c r="W42" s="12"/>
      <c r="X42" s="14">
        <f t="shared" si="32"/>
        <v>0</v>
      </c>
      <c r="Y42" s="13"/>
      <c r="Z42" s="14">
        <f t="shared" si="33"/>
        <v>0</v>
      </c>
      <c r="AA42" s="12"/>
      <c r="AB42" s="14">
        <f t="shared" si="34"/>
        <v>0</v>
      </c>
      <c r="AC42" s="13"/>
      <c r="AD42" s="14">
        <f t="shared" si="39"/>
        <v>0</v>
      </c>
      <c r="AE42" s="12"/>
      <c r="AF42" s="14">
        <f t="shared" si="35"/>
        <v>0</v>
      </c>
      <c r="AG42" s="13"/>
      <c r="AH42" s="14">
        <f t="shared" si="36"/>
        <v>0</v>
      </c>
      <c r="AI42" s="12"/>
      <c r="AJ42" s="14">
        <f t="shared" si="37"/>
        <v>0</v>
      </c>
      <c r="AK42" s="13"/>
      <c r="AL42" s="14">
        <f t="shared" si="38"/>
        <v>0</v>
      </c>
    </row>
    <row r="43" spans="5:38" ht="15.75" x14ac:dyDescent="0.25">
      <c r="E43" s="10" t="s">
        <v>219</v>
      </c>
      <c r="F43" s="12">
        <f t="shared" si="23"/>
        <v>111</v>
      </c>
      <c r="G43" s="29">
        <v>1.1399999999999999</v>
      </c>
      <c r="H43" s="14">
        <f t="shared" si="24"/>
        <v>111</v>
      </c>
      <c r="I43" s="22"/>
      <c r="J43" s="24">
        <f t="shared" si="25"/>
        <v>0</v>
      </c>
      <c r="K43" s="25"/>
      <c r="L43" s="24">
        <f t="shared" si="26"/>
        <v>0</v>
      </c>
      <c r="M43" s="22"/>
      <c r="N43" s="24">
        <f t="shared" si="27"/>
        <v>0</v>
      </c>
      <c r="O43" s="25"/>
      <c r="P43" s="24">
        <f t="shared" si="28"/>
        <v>0</v>
      </c>
      <c r="Q43" s="22"/>
      <c r="R43" s="14">
        <f t="shared" si="29"/>
        <v>0</v>
      </c>
      <c r="S43" s="12"/>
      <c r="T43" s="14">
        <f t="shared" si="30"/>
        <v>0</v>
      </c>
      <c r="U43" s="13"/>
      <c r="V43" s="14">
        <f t="shared" si="31"/>
        <v>0</v>
      </c>
      <c r="W43" s="12"/>
      <c r="X43" s="14">
        <f t="shared" si="32"/>
        <v>0</v>
      </c>
      <c r="Y43" s="13"/>
      <c r="Z43" s="14">
        <f t="shared" si="33"/>
        <v>0</v>
      </c>
      <c r="AA43" s="12"/>
      <c r="AB43" s="14">
        <f t="shared" si="34"/>
        <v>0</v>
      </c>
      <c r="AC43" s="13"/>
      <c r="AD43" s="14">
        <f t="shared" si="39"/>
        <v>0</v>
      </c>
      <c r="AE43" s="12"/>
      <c r="AF43" s="14">
        <f t="shared" si="35"/>
        <v>0</v>
      </c>
      <c r="AG43" s="13"/>
      <c r="AH43" s="14">
        <f t="shared" si="36"/>
        <v>0</v>
      </c>
      <c r="AI43" s="12"/>
      <c r="AJ43" s="14">
        <f t="shared" si="37"/>
        <v>0</v>
      </c>
      <c r="AK43" s="13"/>
      <c r="AL43" s="14">
        <f t="shared" si="38"/>
        <v>0</v>
      </c>
    </row>
    <row r="44" spans="5:38" ht="15.75" x14ac:dyDescent="0.25">
      <c r="E44" s="10" t="s">
        <v>220</v>
      </c>
      <c r="F44" s="12">
        <f t="shared" si="23"/>
        <v>111</v>
      </c>
      <c r="G44" s="29">
        <v>1.1399999999999999</v>
      </c>
      <c r="H44" s="14">
        <f t="shared" si="24"/>
        <v>111</v>
      </c>
      <c r="I44" s="22"/>
      <c r="J44" s="24">
        <f t="shared" si="25"/>
        <v>0</v>
      </c>
      <c r="K44" s="25"/>
      <c r="L44" s="24">
        <f t="shared" si="26"/>
        <v>0</v>
      </c>
      <c r="M44" s="22"/>
      <c r="N44" s="24">
        <f t="shared" si="27"/>
        <v>0</v>
      </c>
      <c r="O44" s="25"/>
      <c r="P44" s="24">
        <f t="shared" si="28"/>
        <v>0</v>
      </c>
      <c r="Q44" s="22"/>
      <c r="R44" s="14">
        <f t="shared" si="29"/>
        <v>0</v>
      </c>
      <c r="S44" s="12"/>
      <c r="T44" s="14">
        <f t="shared" si="30"/>
        <v>0</v>
      </c>
      <c r="U44" s="13"/>
      <c r="V44" s="14">
        <f t="shared" si="31"/>
        <v>0</v>
      </c>
      <c r="W44" s="12"/>
      <c r="X44" s="14">
        <f t="shared" si="32"/>
        <v>0</v>
      </c>
      <c r="Y44" s="13"/>
      <c r="Z44" s="14">
        <f t="shared" si="33"/>
        <v>0</v>
      </c>
      <c r="AA44" s="12"/>
      <c r="AB44" s="14">
        <f t="shared" si="34"/>
        <v>0</v>
      </c>
      <c r="AC44" s="13"/>
      <c r="AD44" s="14">
        <f t="shared" si="39"/>
        <v>0</v>
      </c>
      <c r="AE44" s="12"/>
      <c r="AF44" s="14">
        <f t="shared" si="35"/>
        <v>0</v>
      </c>
      <c r="AG44" s="13"/>
      <c r="AH44" s="14">
        <f t="shared" si="36"/>
        <v>0</v>
      </c>
      <c r="AI44" s="12"/>
      <c r="AJ44" s="14">
        <f t="shared" si="37"/>
        <v>0</v>
      </c>
      <c r="AK44" s="13"/>
      <c r="AL44" s="14">
        <f t="shared" si="38"/>
        <v>0</v>
      </c>
    </row>
    <row r="45" spans="5:38" ht="15.75" x14ac:dyDescent="0.25">
      <c r="E45" s="10" t="s">
        <v>222</v>
      </c>
      <c r="F45" s="26">
        <f t="shared" si="23"/>
        <v>111</v>
      </c>
      <c r="G45" s="29">
        <v>1.1000000000000001</v>
      </c>
      <c r="H45" s="14">
        <f t="shared" si="24"/>
        <v>111</v>
      </c>
      <c r="I45" s="22"/>
      <c r="J45" s="24">
        <f t="shared" si="25"/>
        <v>0</v>
      </c>
      <c r="K45" s="25"/>
      <c r="L45" s="24">
        <f t="shared" si="26"/>
        <v>0</v>
      </c>
      <c r="M45" s="22"/>
      <c r="N45" s="24">
        <f t="shared" si="27"/>
        <v>0</v>
      </c>
      <c r="O45" s="25"/>
      <c r="P45" s="24">
        <f t="shared" si="28"/>
        <v>0</v>
      </c>
      <c r="Q45" s="22"/>
      <c r="R45" s="14">
        <f t="shared" si="29"/>
        <v>0</v>
      </c>
      <c r="S45" s="12"/>
      <c r="T45" s="14">
        <f t="shared" si="30"/>
        <v>0</v>
      </c>
      <c r="U45" s="13"/>
      <c r="V45" s="14">
        <f t="shared" si="31"/>
        <v>0</v>
      </c>
      <c r="W45" s="12"/>
      <c r="X45" s="14">
        <f t="shared" si="32"/>
        <v>0</v>
      </c>
      <c r="Y45" s="13"/>
      <c r="Z45" s="14">
        <f t="shared" si="33"/>
        <v>0</v>
      </c>
      <c r="AA45" s="12"/>
      <c r="AB45" s="14">
        <f t="shared" si="34"/>
        <v>0</v>
      </c>
      <c r="AC45" s="13"/>
      <c r="AD45" s="14">
        <f t="shared" si="39"/>
        <v>0</v>
      </c>
      <c r="AE45" s="12"/>
      <c r="AF45" s="14">
        <f t="shared" si="35"/>
        <v>0</v>
      </c>
      <c r="AG45" s="13"/>
      <c r="AH45" s="14">
        <f t="shared" si="36"/>
        <v>0</v>
      </c>
      <c r="AI45" s="12"/>
      <c r="AJ45" s="14">
        <f t="shared" si="37"/>
        <v>0</v>
      </c>
      <c r="AK45" s="13"/>
      <c r="AL45" s="14">
        <f t="shared" si="38"/>
        <v>0</v>
      </c>
    </row>
    <row r="46" spans="5:38" ht="15.75" x14ac:dyDescent="0.25">
      <c r="E46" s="10" t="s">
        <v>223</v>
      </c>
      <c r="F46" s="26">
        <f t="shared" si="23"/>
        <v>110</v>
      </c>
      <c r="G46" s="29">
        <v>1.06</v>
      </c>
      <c r="H46" s="14">
        <f t="shared" si="24"/>
        <v>110</v>
      </c>
      <c r="I46" s="22"/>
      <c r="J46" s="24">
        <f t="shared" si="25"/>
        <v>0</v>
      </c>
      <c r="K46" s="25"/>
      <c r="L46" s="24">
        <f t="shared" si="26"/>
        <v>0</v>
      </c>
      <c r="M46" s="22"/>
      <c r="N46" s="24">
        <f t="shared" si="27"/>
        <v>0</v>
      </c>
      <c r="O46" s="25"/>
      <c r="P46" s="24">
        <f t="shared" si="28"/>
        <v>0</v>
      </c>
      <c r="Q46" s="22"/>
      <c r="R46" s="14">
        <f t="shared" si="29"/>
        <v>0</v>
      </c>
      <c r="S46" s="20"/>
      <c r="T46" s="14">
        <f t="shared" si="30"/>
        <v>0</v>
      </c>
      <c r="U46" s="13"/>
      <c r="V46" s="14">
        <f t="shared" si="31"/>
        <v>0</v>
      </c>
      <c r="W46" s="20"/>
      <c r="X46" s="14">
        <f t="shared" si="32"/>
        <v>0</v>
      </c>
      <c r="Y46" s="13"/>
      <c r="Z46" s="14">
        <f t="shared" si="33"/>
        <v>0</v>
      </c>
      <c r="AA46" s="20"/>
      <c r="AB46" s="14">
        <f t="shared" si="34"/>
        <v>0</v>
      </c>
      <c r="AC46" s="13"/>
      <c r="AD46" s="14">
        <f t="shared" si="39"/>
        <v>0</v>
      </c>
      <c r="AE46" s="20"/>
      <c r="AF46" s="14">
        <f t="shared" si="35"/>
        <v>0</v>
      </c>
      <c r="AG46" s="13"/>
      <c r="AH46" s="14">
        <f t="shared" si="36"/>
        <v>0</v>
      </c>
      <c r="AI46" s="20"/>
      <c r="AJ46" s="14">
        <f t="shared" si="37"/>
        <v>0</v>
      </c>
      <c r="AK46" s="13"/>
      <c r="AL46" s="14">
        <f t="shared" si="38"/>
        <v>0</v>
      </c>
    </row>
    <row r="47" spans="5:38" ht="15.75" x14ac:dyDescent="0.25">
      <c r="E47" s="10" t="s">
        <v>224</v>
      </c>
      <c r="F47" s="20">
        <f t="shared" si="23"/>
        <v>109</v>
      </c>
      <c r="G47" s="29">
        <v>0.98</v>
      </c>
      <c r="H47" s="14">
        <f t="shared" si="24"/>
        <v>109</v>
      </c>
      <c r="I47" s="22"/>
      <c r="J47" s="24">
        <f t="shared" si="25"/>
        <v>0</v>
      </c>
      <c r="K47" s="25"/>
      <c r="L47" s="24">
        <f t="shared" si="26"/>
        <v>0</v>
      </c>
      <c r="M47" s="22"/>
      <c r="N47" s="24">
        <f t="shared" si="27"/>
        <v>0</v>
      </c>
      <c r="O47" s="25"/>
      <c r="P47" s="24">
        <f t="shared" si="28"/>
        <v>0</v>
      </c>
      <c r="Q47" s="22"/>
      <c r="R47" s="14">
        <f t="shared" si="29"/>
        <v>0</v>
      </c>
      <c r="S47" s="20"/>
      <c r="T47" s="14">
        <f t="shared" si="30"/>
        <v>0</v>
      </c>
      <c r="U47" s="13"/>
      <c r="V47" s="14">
        <f t="shared" si="31"/>
        <v>0</v>
      </c>
      <c r="W47" s="20"/>
      <c r="X47" s="14">
        <f t="shared" si="32"/>
        <v>0</v>
      </c>
      <c r="Y47" s="13"/>
      <c r="Z47" s="14">
        <f t="shared" si="33"/>
        <v>0</v>
      </c>
      <c r="AA47" s="20"/>
      <c r="AB47" s="14">
        <f t="shared" si="34"/>
        <v>0</v>
      </c>
      <c r="AC47" s="13"/>
      <c r="AD47" s="14">
        <f t="shared" si="39"/>
        <v>0</v>
      </c>
      <c r="AE47" s="20"/>
      <c r="AF47" s="14">
        <f t="shared" si="35"/>
        <v>0</v>
      </c>
      <c r="AG47" s="13"/>
      <c r="AH47" s="14">
        <f t="shared" si="36"/>
        <v>0</v>
      </c>
      <c r="AI47" s="20"/>
      <c r="AJ47" s="14">
        <f t="shared" si="37"/>
        <v>0</v>
      </c>
      <c r="AK47" s="13"/>
      <c r="AL47" s="14">
        <f t="shared" si="38"/>
        <v>0</v>
      </c>
    </row>
    <row r="48" spans="5:38" ht="15.75" x14ac:dyDescent="0.25">
      <c r="E48" s="10" t="s">
        <v>225</v>
      </c>
      <c r="F48" s="20">
        <f t="shared" si="23"/>
        <v>109</v>
      </c>
      <c r="G48" s="29">
        <v>0.94</v>
      </c>
      <c r="H48" s="14">
        <f t="shared" si="24"/>
        <v>109</v>
      </c>
      <c r="I48" s="22"/>
      <c r="J48" s="24">
        <f t="shared" si="25"/>
        <v>0</v>
      </c>
      <c r="K48" s="25"/>
      <c r="L48" s="24">
        <f t="shared" si="26"/>
        <v>0</v>
      </c>
      <c r="M48" s="22"/>
      <c r="N48" s="24">
        <f t="shared" si="27"/>
        <v>0</v>
      </c>
      <c r="O48" s="25"/>
      <c r="P48" s="24">
        <f t="shared" si="28"/>
        <v>0</v>
      </c>
      <c r="Q48" s="22"/>
      <c r="R48" s="14">
        <f t="shared" si="29"/>
        <v>0</v>
      </c>
      <c r="S48" s="20"/>
      <c r="T48" s="14">
        <f t="shared" si="30"/>
        <v>0</v>
      </c>
      <c r="U48" s="13"/>
      <c r="V48" s="14">
        <f t="shared" si="31"/>
        <v>0</v>
      </c>
      <c r="W48" s="20"/>
      <c r="X48" s="14">
        <f t="shared" si="32"/>
        <v>0</v>
      </c>
      <c r="Y48" s="13"/>
      <c r="Z48" s="14">
        <f t="shared" si="33"/>
        <v>0</v>
      </c>
      <c r="AA48" s="20"/>
      <c r="AB48" s="14">
        <f t="shared" si="34"/>
        <v>0</v>
      </c>
      <c r="AC48" s="13"/>
      <c r="AD48" s="14">
        <f t="shared" si="39"/>
        <v>0</v>
      </c>
      <c r="AE48" s="20"/>
      <c r="AF48" s="14">
        <f t="shared" si="35"/>
        <v>0</v>
      </c>
      <c r="AG48" s="13"/>
      <c r="AH48" s="14">
        <f t="shared" si="36"/>
        <v>0</v>
      </c>
      <c r="AI48" s="20"/>
      <c r="AJ48" s="14">
        <f t="shared" si="37"/>
        <v>0</v>
      </c>
      <c r="AK48" s="13"/>
      <c r="AL48" s="14">
        <f t="shared" si="38"/>
        <v>0</v>
      </c>
    </row>
    <row r="49" spans="5:38" ht="15.75" x14ac:dyDescent="0.25">
      <c r="E49" s="10" t="s">
        <v>226</v>
      </c>
      <c r="F49" s="20">
        <f t="shared" si="23"/>
        <v>109</v>
      </c>
      <c r="G49" s="29">
        <v>0.94</v>
      </c>
      <c r="H49" s="14">
        <f t="shared" si="24"/>
        <v>109</v>
      </c>
      <c r="I49" s="22"/>
      <c r="J49" s="24">
        <f t="shared" si="25"/>
        <v>0</v>
      </c>
      <c r="K49" s="25"/>
      <c r="L49" s="24">
        <f t="shared" si="26"/>
        <v>0</v>
      </c>
      <c r="M49" s="22"/>
      <c r="N49" s="24">
        <f t="shared" si="27"/>
        <v>0</v>
      </c>
      <c r="O49" s="25"/>
      <c r="P49" s="24">
        <f t="shared" si="28"/>
        <v>0</v>
      </c>
      <c r="Q49" s="22"/>
      <c r="R49" s="14">
        <f t="shared" si="29"/>
        <v>0</v>
      </c>
      <c r="S49" s="20"/>
      <c r="T49" s="14">
        <f t="shared" si="30"/>
        <v>0</v>
      </c>
      <c r="U49" s="13"/>
      <c r="V49" s="14">
        <f t="shared" si="31"/>
        <v>0</v>
      </c>
      <c r="W49" s="20"/>
      <c r="X49" s="14">
        <f t="shared" si="32"/>
        <v>0</v>
      </c>
      <c r="Y49" s="13"/>
      <c r="Z49" s="14">
        <f t="shared" si="33"/>
        <v>0</v>
      </c>
      <c r="AA49" s="20"/>
      <c r="AB49" s="14">
        <f t="shared" si="34"/>
        <v>0</v>
      </c>
      <c r="AC49" s="13"/>
      <c r="AD49" s="14">
        <f t="shared" si="39"/>
        <v>0</v>
      </c>
      <c r="AE49" s="20"/>
      <c r="AF49" s="14">
        <f t="shared" si="35"/>
        <v>0</v>
      </c>
      <c r="AG49" s="13"/>
      <c r="AH49" s="14">
        <f t="shared" si="36"/>
        <v>0</v>
      </c>
      <c r="AI49" s="20"/>
      <c r="AJ49" s="14">
        <f t="shared" si="37"/>
        <v>0</v>
      </c>
      <c r="AK49" s="13"/>
      <c r="AL49" s="14">
        <f t="shared" si="38"/>
        <v>0</v>
      </c>
    </row>
    <row r="50" spans="5:38" ht="15.75" x14ac:dyDescent="0.25">
      <c r="E50" s="10" t="s">
        <v>43</v>
      </c>
      <c r="F50" s="20">
        <f t="shared" si="23"/>
        <v>108</v>
      </c>
      <c r="G50" s="22"/>
      <c r="H50" s="14">
        <f t="shared" si="24"/>
        <v>0</v>
      </c>
      <c r="I50" s="22"/>
      <c r="J50" s="24">
        <f t="shared" si="25"/>
        <v>0</v>
      </c>
      <c r="K50" s="25"/>
      <c r="L50" s="24">
        <f t="shared" si="26"/>
        <v>0</v>
      </c>
      <c r="M50" s="22"/>
      <c r="N50" s="24">
        <f t="shared" si="27"/>
        <v>0</v>
      </c>
      <c r="O50" s="25"/>
      <c r="P50" s="24">
        <f t="shared" si="28"/>
        <v>0</v>
      </c>
      <c r="Q50" s="22"/>
      <c r="R50" s="14">
        <f t="shared" si="29"/>
        <v>0</v>
      </c>
      <c r="S50" s="20"/>
      <c r="T50" s="14">
        <f t="shared" si="30"/>
        <v>0</v>
      </c>
      <c r="U50" s="22"/>
      <c r="V50" s="14">
        <f t="shared" si="31"/>
        <v>0</v>
      </c>
      <c r="W50" s="20"/>
      <c r="X50" s="14">
        <f t="shared" si="32"/>
        <v>0</v>
      </c>
      <c r="Y50" s="13"/>
      <c r="Z50" s="14">
        <f t="shared" si="33"/>
        <v>0</v>
      </c>
      <c r="AA50" s="20"/>
      <c r="AB50" s="14">
        <f t="shared" si="34"/>
        <v>0</v>
      </c>
      <c r="AC50" s="13"/>
      <c r="AD50" s="14">
        <f t="shared" si="39"/>
        <v>0</v>
      </c>
      <c r="AE50" s="20"/>
      <c r="AF50" s="14">
        <f t="shared" si="35"/>
        <v>0</v>
      </c>
      <c r="AG50" s="29">
        <v>0.83</v>
      </c>
      <c r="AH50" s="14">
        <f t="shared" si="36"/>
        <v>108</v>
      </c>
      <c r="AI50" s="20"/>
      <c r="AJ50" s="14">
        <f t="shared" si="37"/>
        <v>0</v>
      </c>
      <c r="AK50" s="13"/>
      <c r="AL50" s="14">
        <f t="shared" si="38"/>
        <v>0</v>
      </c>
    </row>
    <row r="51" spans="5:38" ht="15.75" x14ac:dyDescent="0.25">
      <c r="E51" s="10" t="s">
        <v>227</v>
      </c>
      <c r="F51" s="20">
        <f t="shared" si="23"/>
        <v>108</v>
      </c>
      <c r="G51" s="29">
        <v>0.84</v>
      </c>
      <c r="H51" s="14">
        <f t="shared" si="24"/>
        <v>108</v>
      </c>
      <c r="I51" s="22"/>
      <c r="J51" s="24">
        <f t="shared" si="25"/>
        <v>0</v>
      </c>
      <c r="K51" s="25"/>
      <c r="L51" s="24">
        <f t="shared" si="26"/>
        <v>0</v>
      </c>
      <c r="M51" s="22"/>
      <c r="N51" s="24">
        <f t="shared" si="27"/>
        <v>0</v>
      </c>
      <c r="O51" s="25"/>
      <c r="P51" s="24">
        <f t="shared" si="28"/>
        <v>0</v>
      </c>
      <c r="Q51" s="22"/>
      <c r="R51" s="14">
        <f t="shared" si="29"/>
        <v>0</v>
      </c>
      <c r="S51" s="20"/>
      <c r="T51" s="14">
        <f t="shared" si="30"/>
        <v>0</v>
      </c>
      <c r="U51" s="13"/>
      <c r="V51" s="14">
        <f t="shared" si="31"/>
        <v>0</v>
      </c>
      <c r="W51" s="20"/>
      <c r="X51" s="14">
        <f t="shared" si="32"/>
        <v>0</v>
      </c>
      <c r="Y51" s="13"/>
      <c r="Z51" s="14">
        <f t="shared" si="33"/>
        <v>0</v>
      </c>
      <c r="AA51" s="20"/>
      <c r="AB51" s="14">
        <f t="shared" si="34"/>
        <v>0</v>
      </c>
      <c r="AC51" s="13"/>
      <c r="AD51" s="14">
        <f t="shared" si="39"/>
        <v>0</v>
      </c>
      <c r="AE51" s="20"/>
      <c r="AF51" s="14">
        <f t="shared" si="35"/>
        <v>0</v>
      </c>
      <c r="AG51" s="13"/>
      <c r="AH51" s="14">
        <f t="shared" si="36"/>
        <v>0</v>
      </c>
      <c r="AI51" s="20"/>
      <c r="AJ51" s="14">
        <f t="shared" si="37"/>
        <v>0</v>
      </c>
      <c r="AK51" s="13"/>
      <c r="AL51" s="14">
        <f t="shared" si="38"/>
        <v>0</v>
      </c>
    </row>
    <row r="52" spans="5:38" ht="15.75" x14ac:dyDescent="0.25">
      <c r="E52" s="10" t="s">
        <v>228</v>
      </c>
      <c r="F52" s="20">
        <f t="shared" si="23"/>
        <v>105</v>
      </c>
      <c r="G52" s="22"/>
      <c r="H52" s="14">
        <f t="shared" si="24"/>
        <v>0</v>
      </c>
      <c r="I52" s="22"/>
      <c r="J52" s="24">
        <f t="shared" si="25"/>
        <v>0</v>
      </c>
      <c r="K52" s="25"/>
      <c r="L52" s="24">
        <f t="shared" si="26"/>
        <v>0</v>
      </c>
      <c r="M52" s="22"/>
      <c r="N52" s="24">
        <f t="shared" si="27"/>
        <v>0</v>
      </c>
      <c r="O52" s="25"/>
      <c r="P52" s="24">
        <f t="shared" si="28"/>
        <v>0</v>
      </c>
      <c r="Q52" s="29">
        <v>0.54</v>
      </c>
      <c r="R52" s="14">
        <f t="shared" si="29"/>
        <v>105</v>
      </c>
      <c r="S52" s="20"/>
      <c r="T52" s="14">
        <f t="shared" si="30"/>
        <v>0</v>
      </c>
      <c r="U52" s="13"/>
      <c r="V52" s="14">
        <f t="shared" si="31"/>
        <v>0</v>
      </c>
      <c r="W52" s="20"/>
      <c r="X52" s="14">
        <f t="shared" si="32"/>
        <v>0</v>
      </c>
      <c r="Y52" s="13"/>
      <c r="Z52" s="14">
        <f t="shared" si="33"/>
        <v>0</v>
      </c>
      <c r="AA52" s="20"/>
      <c r="AB52" s="14">
        <f t="shared" si="34"/>
        <v>0</v>
      </c>
      <c r="AC52" s="13"/>
      <c r="AD52" s="14">
        <f t="shared" si="39"/>
        <v>0</v>
      </c>
      <c r="AE52" s="20"/>
      <c r="AF52" s="14">
        <f t="shared" si="35"/>
        <v>0</v>
      </c>
      <c r="AG52" s="13"/>
      <c r="AH52" s="14">
        <f t="shared" si="36"/>
        <v>0</v>
      </c>
      <c r="AI52" s="20"/>
      <c r="AJ52" s="14">
        <f t="shared" si="37"/>
        <v>0</v>
      </c>
      <c r="AK52" s="13"/>
      <c r="AL52" s="14">
        <f t="shared" si="38"/>
        <v>0</v>
      </c>
    </row>
    <row r="53" spans="5:38" ht="15.75" x14ac:dyDescent="0.25">
      <c r="E53" s="10"/>
      <c r="F53" s="20">
        <f t="shared" si="23"/>
        <v>0</v>
      </c>
      <c r="G53" s="22"/>
      <c r="H53" s="14">
        <f t="shared" si="24"/>
        <v>0</v>
      </c>
      <c r="I53" s="22"/>
      <c r="J53" s="24">
        <f t="shared" si="25"/>
        <v>0</v>
      </c>
      <c r="K53" s="25"/>
      <c r="L53" s="24">
        <f t="shared" si="26"/>
        <v>0</v>
      </c>
      <c r="M53" s="22"/>
      <c r="N53" s="24">
        <f t="shared" si="27"/>
        <v>0</v>
      </c>
      <c r="O53" s="25"/>
      <c r="P53" s="24">
        <f t="shared" si="28"/>
        <v>0</v>
      </c>
      <c r="Q53" s="22"/>
      <c r="R53" s="14">
        <f t="shared" si="29"/>
        <v>0</v>
      </c>
      <c r="S53" s="20"/>
      <c r="T53" s="14">
        <f t="shared" si="30"/>
        <v>0</v>
      </c>
      <c r="U53" s="13"/>
      <c r="V53" s="14">
        <f t="shared" si="31"/>
        <v>0</v>
      </c>
      <c r="W53" s="20"/>
      <c r="X53" s="14">
        <f t="shared" si="32"/>
        <v>0</v>
      </c>
      <c r="Y53" s="13"/>
      <c r="Z53" s="14">
        <f t="shared" si="33"/>
        <v>0</v>
      </c>
      <c r="AA53" s="20"/>
      <c r="AB53" s="14">
        <f t="shared" si="34"/>
        <v>0</v>
      </c>
      <c r="AC53" s="13"/>
      <c r="AD53" s="14">
        <f t="shared" si="39"/>
        <v>0</v>
      </c>
      <c r="AE53" s="20"/>
      <c r="AF53" s="14">
        <f t="shared" si="35"/>
        <v>0</v>
      </c>
      <c r="AG53" s="13"/>
      <c r="AH53" s="14">
        <f t="shared" si="36"/>
        <v>0</v>
      </c>
      <c r="AI53" s="20"/>
      <c r="AJ53" s="14">
        <f t="shared" si="37"/>
        <v>0</v>
      </c>
      <c r="AK53" s="13"/>
      <c r="AL53" s="14">
        <f t="shared" si="38"/>
        <v>0</v>
      </c>
    </row>
    <row r="54" spans="5:38" ht="15.75" x14ac:dyDescent="0.25">
      <c r="E54" s="10"/>
      <c r="F54" s="26">
        <f t="shared" si="23"/>
        <v>0</v>
      </c>
      <c r="G54" s="22"/>
      <c r="H54" s="14">
        <f t="shared" si="24"/>
        <v>0</v>
      </c>
      <c r="I54" s="13"/>
      <c r="J54" s="24">
        <f t="shared" si="25"/>
        <v>0</v>
      </c>
      <c r="K54" s="26"/>
      <c r="L54" s="14">
        <f t="shared" si="26"/>
        <v>0</v>
      </c>
      <c r="M54" s="13"/>
      <c r="N54" s="24">
        <f t="shared" si="27"/>
        <v>0</v>
      </c>
      <c r="O54" s="26"/>
      <c r="P54" s="14">
        <f t="shared" si="28"/>
        <v>0</v>
      </c>
      <c r="Q54" s="22"/>
      <c r="R54" s="14">
        <f t="shared" si="29"/>
        <v>0</v>
      </c>
      <c r="S54" s="20"/>
      <c r="T54" s="14">
        <f t="shared" si="30"/>
        <v>0</v>
      </c>
      <c r="U54" s="13"/>
      <c r="V54" s="14">
        <f t="shared" si="31"/>
        <v>0</v>
      </c>
      <c r="W54" s="20"/>
      <c r="X54" s="14">
        <f t="shared" si="32"/>
        <v>0</v>
      </c>
      <c r="Y54" s="13"/>
      <c r="Z54" s="14">
        <f t="shared" si="33"/>
        <v>0</v>
      </c>
      <c r="AA54" s="20"/>
      <c r="AB54" s="14">
        <f t="shared" si="34"/>
        <v>0</v>
      </c>
      <c r="AC54" s="13"/>
      <c r="AD54" s="14">
        <f t="shared" si="39"/>
        <v>0</v>
      </c>
      <c r="AE54" s="20"/>
      <c r="AF54" s="14">
        <f t="shared" si="35"/>
        <v>0</v>
      </c>
      <c r="AG54" s="13"/>
      <c r="AH54" s="14">
        <f t="shared" si="36"/>
        <v>0</v>
      </c>
      <c r="AI54" s="20"/>
      <c r="AJ54" s="14">
        <f t="shared" si="37"/>
        <v>0</v>
      </c>
      <c r="AK54" s="13"/>
      <c r="AL54" s="14">
        <f t="shared" si="38"/>
        <v>0</v>
      </c>
    </row>
    <row r="55" spans="5:38" ht="15.75" x14ac:dyDescent="0.25">
      <c r="E55" s="10"/>
      <c r="F55" s="20">
        <f t="shared" si="23"/>
        <v>0</v>
      </c>
      <c r="G55" s="22"/>
      <c r="H55" s="14">
        <f t="shared" si="24"/>
        <v>0</v>
      </c>
      <c r="I55" s="13"/>
      <c r="J55" s="14">
        <f t="shared" si="25"/>
        <v>0</v>
      </c>
      <c r="K55" s="20"/>
      <c r="L55" s="14">
        <f t="shared" si="26"/>
        <v>0</v>
      </c>
      <c r="M55" s="13"/>
      <c r="N55" s="14">
        <f t="shared" si="27"/>
        <v>0</v>
      </c>
      <c r="O55" s="20"/>
      <c r="P55" s="14">
        <f t="shared" si="28"/>
        <v>0</v>
      </c>
      <c r="Q55" s="22"/>
      <c r="R55" s="14">
        <f t="shared" si="29"/>
        <v>0</v>
      </c>
      <c r="S55" s="20"/>
      <c r="T55" s="14">
        <f t="shared" si="30"/>
        <v>0</v>
      </c>
      <c r="U55" s="13"/>
      <c r="V55" s="14">
        <f t="shared" si="31"/>
        <v>0</v>
      </c>
      <c r="W55" s="20"/>
      <c r="X55" s="14">
        <f t="shared" si="32"/>
        <v>0</v>
      </c>
      <c r="Y55" s="13"/>
      <c r="Z55" s="14">
        <f t="shared" si="33"/>
        <v>0</v>
      </c>
      <c r="AA55" s="20"/>
      <c r="AB55" s="14">
        <f t="shared" si="34"/>
        <v>0</v>
      </c>
      <c r="AC55" s="13"/>
      <c r="AD55" s="14">
        <f t="shared" si="39"/>
        <v>0</v>
      </c>
      <c r="AE55" s="20"/>
      <c r="AF55" s="14">
        <f t="shared" si="35"/>
        <v>0</v>
      </c>
      <c r="AG55" s="13"/>
      <c r="AH55" s="14">
        <f t="shared" si="36"/>
        <v>0</v>
      </c>
      <c r="AI55" s="20"/>
      <c r="AJ55" s="14">
        <f t="shared" si="37"/>
        <v>0</v>
      </c>
      <c r="AK55" s="13"/>
      <c r="AL55" s="14">
        <f t="shared" si="38"/>
        <v>0</v>
      </c>
    </row>
    <row r="56" spans="5:38" ht="15.75" x14ac:dyDescent="0.25">
      <c r="E56" s="10" t="str">
        <f t="shared" ref="E56:E62" si="40">IF(A56&gt;0,CONCATENATE(C56," &amp; ",D56),"")</f>
        <v/>
      </c>
      <c r="F56" s="20">
        <f t="shared" si="23"/>
        <v>0</v>
      </c>
      <c r="G56" s="22"/>
      <c r="H56" s="14">
        <f t="shared" si="24"/>
        <v>0</v>
      </c>
      <c r="I56" s="13"/>
      <c r="J56" s="14">
        <f t="shared" si="25"/>
        <v>0</v>
      </c>
      <c r="K56" s="20"/>
      <c r="L56" s="14">
        <f t="shared" si="26"/>
        <v>0</v>
      </c>
      <c r="M56" s="13"/>
      <c r="N56" s="14">
        <f t="shared" si="27"/>
        <v>0</v>
      </c>
      <c r="O56" s="20"/>
      <c r="P56" s="14">
        <f t="shared" si="28"/>
        <v>0</v>
      </c>
      <c r="Q56" s="22"/>
      <c r="R56" s="14">
        <f t="shared" si="29"/>
        <v>0</v>
      </c>
      <c r="S56" s="20"/>
      <c r="T56" s="14">
        <f t="shared" si="30"/>
        <v>0</v>
      </c>
      <c r="U56" s="13"/>
      <c r="V56" s="14">
        <f t="shared" si="31"/>
        <v>0</v>
      </c>
      <c r="W56" s="20"/>
      <c r="X56" s="14">
        <f t="shared" si="32"/>
        <v>0</v>
      </c>
      <c r="Y56" s="13"/>
      <c r="Z56" s="14">
        <f t="shared" si="33"/>
        <v>0</v>
      </c>
      <c r="AA56" s="20"/>
      <c r="AB56" s="14">
        <f t="shared" si="34"/>
        <v>0</v>
      </c>
      <c r="AC56" s="13"/>
      <c r="AD56" s="14">
        <f t="shared" si="39"/>
        <v>0</v>
      </c>
      <c r="AE56" s="20"/>
      <c r="AF56" s="14">
        <f t="shared" si="35"/>
        <v>0</v>
      </c>
      <c r="AG56" s="13"/>
      <c r="AH56" s="14">
        <f t="shared" si="36"/>
        <v>0</v>
      </c>
      <c r="AI56" s="20"/>
      <c r="AJ56" s="14">
        <f t="shared" si="37"/>
        <v>0</v>
      </c>
      <c r="AK56" s="13"/>
      <c r="AL56" s="14">
        <f t="shared" si="38"/>
        <v>0</v>
      </c>
    </row>
    <row r="57" spans="5:38" ht="15.75" x14ac:dyDescent="0.25">
      <c r="E57" s="10" t="str">
        <f t="shared" si="40"/>
        <v/>
      </c>
      <c r="F57" s="20">
        <f t="shared" si="23"/>
        <v>0</v>
      </c>
      <c r="G57" s="22"/>
      <c r="H57" s="14">
        <f t="shared" si="24"/>
        <v>0</v>
      </c>
      <c r="I57" s="13"/>
      <c r="J57" s="14">
        <f t="shared" si="25"/>
        <v>0</v>
      </c>
      <c r="K57" s="20"/>
      <c r="L57" s="14">
        <f t="shared" si="26"/>
        <v>0</v>
      </c>
      <c r="M57" s="13"/>
      <c r="N57" s="14">
        <f t="shared" si="27"/>
        <v>0</v>
      </c>
      <c r="O57" s="20"/>
      <c r="P57" s="14">
        <f t="shared" si="28"/>
        <v>0</v>
      </c>
      <c r="Q57" s="22"/>
      <c r="R57" s="14">
        <f t="shared" si="29"/>
        <v>0</v>
      </c>
      <c r="S57" s="20"/>
      <c r="T57" s="14">
        <f t="shared" si="30"/>
        <v>0</v>
      </c>
      <c r="U57" s="13"/>
      <c r="V57" s="14">
        <f t="shared" si="31"/>
        <v>0</v>
      </c>
      <c r="W57" s="20"/>
      <c r="X57" s="14">
        <f t="shared" si="32"/>
        <v>0</v>
      </c>
      <c r="Y57" s="13"/>
      <c r="Z57" s="14">
        <f t="shared" si="33"/>
        <v>0</v>
      </c>
      <c r="AA57" s="20"/>
      <c r="AB57" s="14">
        <f t="shared" si="34"/>
        <v>0</v>
      </c>
      <c r="AC57" s="13"/>
      <c r="AD57" s="14">
        <f t="shared" si="39"/>
        <v>0</v>
      </c>
      <c r="AE57" s="20"/>
      <c r="AF57" s="14">
        <f t="shared" si="35"/>
        <v>0</v>
      </c>
      <c r="AG57" s="13"/>
      <c r="AH57" s="14">
        <f t="shared" si="36"/>
        <v>0</v>
      </c>
      <c r="AI57" s="20"/>
      <c r="AJ57" s="14">
        <f t="shared" si="37"/>
        <v>0</v>
      </c>
      <c r="AK57" s="13"/>
      <c r="AL57" s="14">
        <f t="shared" si="38"/>
        <v>0</v>
      </c>
    </row>
    <row r="58" spans="5:38" ht="15.75" x14ac:dyDescent="0.25">
      <c r="E58" s="10" t="str">
        <f t="shared" si="40"/>
        <v/>
      </c>
      <c r="F58" s="20">
        <f t="shared" si="23"/>
        <v>0</v>
      </c>
      <c r="G58" s="22"/>
      <c r="H58" s="14">
        <f t="shared" si="24"/>
        <v>0</v>
      </c>
      <c r="I58" s="13"/>
      <c r="J58" s="14">
        <f t="shared" si="25"/>
        <v>0</v>
      </c>
      <c r="K58" s="20"/>
      <c r="L58" s="14">
        <f t="shared" si="26"/>
        <v>0</v>
      </c>
      <c r="M58" s="13"/>
      <c r="N58" s="14">
        <f t="shared" si="27"/>
        <v>0</v>
      </c>
      <c r="O58" s="20"/>
      <c r="P58" s="14">
        <f t="shared" si="28"/>
        <v>0</v>
      </c>
      <c r="Q58" s="22"/>
      <c r="R58" s="14">
        <f t="shared" si="29"/>
        <v>0</v>
      </c>
      <c r="S58" s="20"/>
      <c r="T58" s="14">
        <f t="shared" si="30"/>
        <v>0</v>
      </c>
      <c r="U58" s="13"/>
      <c r="V58" s="14">
        <f t="shared" si="31"/>
        <v>0</v>
      </c>
      <c r="W58" s="20"/>
      <c r="X58" s="14">
        <f t="shared" si="32"/>
        <v>0</v>
      </c>
      <c r="Y58" s="13"/>
      <c r="Z58" s="14">
        <f t="shared" si="33"/>
        <v>0</v>
      </c>
      <c r="AA58" s="20"/>
      <c r="AB58" s="14">
        <f t="shared" si="34"/>
        <v>0</v>
      </c>
      <c r="AC58" s="13"/>
      <c r="AD58" s="14">
        <f t="shared" si="39"/>
        <v>0</v>
      </c>
      <c r="AE58" s="20"/>
      <c r="AF58" s="14">
        <f t="shared" si="35"/>
        <v>0</v>
      </c>
      <c r="AG58" s="13"/>
      <c r="AH58" s="14">
        <f t="shared" si="36"/>
        <v>0</v>
      </c>
      <c r="AI58" s="20"/>
      <c r="AJ58" s="14">
        <f t="shared" si="37"/>
        <v>0</v>
      </c>
      <c r="AK58" s="13"/>
      <c r="AL58" s="14">
        <f t="shared" si="38"/>
        <v>0</v>
      </c>
    </row>
    <row r="59" spans="5:38" ht="15.75" x14ac:dyDescent="0.25">
      <c r="E59" s="10" t="str">
        <f t="shared" si="40"/>
        <v/>
      </c>
      <c r="F59" s="20">
        <f t="shared" si="23"/>
        <v>0</v>
      </c>
      <c r="G59" s="22"/>
      <c r="H59" s="14">
        <f t="shared" si="24"/>
        <v>0</v>
      </c>
      <c r="I59" s="13"/>
      <c r="J59" s="14">
        <f t="shared" si="25"/>
        <v>0</v>
      </c>
      <c r="K59" s="20"/>
      <c r="L59" s="14">
        <f t="shared" si="26"/>
        <v>0</v>
      </c>
      <c r="M59" s="13"/>
      <c r="N59" s="14">
        <f t="shared" si="27"/>
        <v>0</v>
      </c>
      <c r="O59" s="20"/>
      <c r="P59" s="14">
        <f t="shared" si="28"/>
        <v>0</v>
      </c>
      <c r="Q59" s="22"/>
      <c r="R59" s="14">
        <f t="shared" si="29"/>
        <v>0</v>
      </c>
      <c r="S59" s="20"/>
      <c r="T59" s="14">
        <f t="shared" si="30"/>
        <v>0</v>
      </c>
      <c r="U59" s="13"/>
      <c r="V59" s="14">
        <f t="shared" si="31"/>
        <v>0</v>
      </c>
      <c r="W59" s="20"/>
      <c r="X59" s="14">
        <f t="shared" si="32"/>
        <v>0</v>
      </c>
      <c r="Y59" s="13"/>
      <c r="Z59" s="14">
        <f t="shared" si="33"/>
        <v>0</v>
      </c>
      <c r="AA59" s="20"/>
      <c r="AB59" s="14">
        <f t="shared" si="34"/>
        <v>0</v>
      </c>
      <c r="AC59" s="13"/>
      <c r="AD59" s="14">
        <f t="shared" si="39"/>
        <v>0</v>
      </c>
      <c r="AE59" s="20"/>
      <c r="AF59" s="14">
        <f t="shared" si="35"/>
        <v>0</v>
      </c>
      <c r="AG59" s="13"/>
      <c r="AH59" s="14">
        <f t="shared" si="36"/>
        <v>0</v>
      </c>
      <c r="AI59" s="20"/>
      <c r="AJ59" s="14">
        <f t="shared" si="37"/>
        <v>0</v>
      </c>
      <c r="AK59" s="13"/>
      <c r="AL59" s="14">
        <f t="shared" si="38"/>
        <v>0</v>
      </c>
    </row>
    <row r="60" spans="5:38" ht="15.75" x14ac:dyDescent="0.25">
      <c r="E60" s="10" t="str">
        <f t="shared" si="40"/>
        <v/>
      </c>
      <c r="F60" s="20">
        <f t="shared" si="23"/>
        <v>0</v>
      </c>
      <c r="G60" s="22"/>
      <c r="H60" s="14">
        <f t="shared" si="24"/>
        <v>0</v>
      </c>
      <c r="I60" s="13"/>
      <c r="J60" s="14">
        <f t="shared" si="25"/>
        <v>0</v>
      </c>
      <c r="K60" s="20"/>
      <c r="L60" s="14">
        <f t="shared" si="26"/>
        <v>0</v>
      </c>
      <c r="M60" s="13"/>
      <c r="N60" s="14">
        <f t="shared" si="27"/>
        <v>0</v>
      </c>
      <c r="O60" s="20"/>
      <c r="P60" s="14">
        <f t="shared" si="28"/>
        <v>0</v>
      </c>
      <c r="Q60" s="22"/>
      <c r="R60" s="14">
        <f t="shared" si="29"/>
        <v>0</v>
      </c>
      <c r="S60" s="20"/>
      <c r="T60" s="14">
        <f t="shared" si="30"/>
        <v>0</v>
      </c>
      <c r="U60" s="13"/>
      <c r="V60" s="14">
        <f t="shared" si="31"/>
        <v>0</v>
      </c>
      <c r="W60" s="20"/>
      <c r="X60" s="14">
        <f t="shared" si="32"/>
        <v>0</v>
      </c>
      <c r="Y60" s="13"/>
      <c r="Z60" s="14">
        <f t="shared" si="33"/>
        <v>0</v>
      </c>
      <c r="AA60" s="20"/>
      <c r="AB60" s="14">
        <f t="shared" si="34"/>
        <v>0</v>
      </c>
      <c r="AC60" s="13"/>
      <c r="AD60" s="14">
        <f t="shared" si="39"/>
        <v>0</v>
      </c>
      <c r="AE60" s="20"/>
      <c r="AF60" s="14">
        <f t="shared" si="35"/>
        <v>0</v>
      </c>
      <c r="AG60" s="13"/>
      <c r="AH60" s="14">
        <f t="shared" si="36"/>
        <v>0</v>
      </c>
      <c r="AI60" s="20"/>
      <c r="AJ60" s="14">
        <f t="shared" si="37"/>
        <v>0</v>
      </c>
      <c r="AK60" s="13"/>
      <c r="AL60" s="14">
        <f t="shared" si="38"/>
        <v>0</v>
      </c>
    </row>
    <row r="61" spans="5:38" ht="15.75" x14ac:dyDescent="0.25">
      <c r="E61" s="10" t="str">
        <f t="shared" si="40"/>
        <v/>
      </c>
      <c r="F61" s="20">
        <f t="shared" si="23"/>
        <v>0</v>
      </c>
      <c r="G61" s="22"/>
      <c r="H61" s="14">
        <f t="shared" si="24"/>
        <v>0</v>
      </c>
      <c r="I61" s="13"/>
      <c r="J61" s="14">
        <f t="shared" si="25"/>
        <v>0</v>
      </c>
      <c r="K61" s="20"/>
      <c r="L61" s="14">
        <f t="shared" si="26"/>
        <v>0</v>
      </c>
      <c r="M61" s="13"/>
      <c r="N61" s="14">
        <f t="shared" si="27"/>
        <v>0</v>
      </c>
      <c r="O61" s="20"/>
      <c r="P61" s="14">
        <f t="shared" si="28"/>
        <v>0</v>
      </c>
      <c r="Q61" s="22"/>
      <c r="R61" s="14">
        <f t="shared" si="29"/>
        <v>0</v>
      </c>
      <c r="S61" s="20"/>
      <c r="T61" s="14">
        <f t="shared" si="30"/>
        <v>0</v>
      </c>
      <c r="U61" s="13"/>
      <c r="V61" s="14">
        <f t="shared" si="31"/>
        <v>0</v>
      </c>
      <c r="W61" s="20"/>
      <c r="X61" s="14">
        <f t="shared" si="32"/>
        <v>0</v>
      </c>
      <c r="Y61" s="13"/>
      <c r="Z61" s="14">
        <f t="shared" si="33"/>
        <v>0</v>
      </c>
      <c r="AA61" s="20"/>
      <c r="AB61" s="14">
        <f t="shared" si="34"/>
        <v>0</v>
      </c>
      <c r="AC61" s="13"/>
      <c r="AD61" s="14">
        <f t="shared" si="39"/>
        <v>0</v>
      </c>
      <c r="AE61" s="20"/>
      <c r="AF61" s="14">
        <f t="shared" si="35"/>
        <v>0</v>
      </c>
      <c r="AG61" s="13"/>
      <c r="AH61" s="14">
        <f t="shared" si="36"/>
        <v>0</v>
      </c>
      <c r="AI61" s="20"/>
      <c r="AJ61" s="14">
        <f t="shared" si="37"/>
        <v>0</v>
      </c>
      <c r="AK61" s="13"/>
      <c r="AL61" s="14">
        <f t="shared" si="38"/>
        <v>0</v>
      </c>
    </row>
    <row r="62" spans="5:38" ht="15.75" x14ac:dyDescent="0.25">
      <c r="E62" s="10" t="str">
        <f t="shared" si="40"/>
        <v/>
      </c>
      <c r="F62" s="20">
        <f t="shared" si="23"/>
        <v>0</v>
      </c>
      <c r="G62" s="22"/>
      <c r="H62" s="14">
        <f t="shared" si="24"/>
        <v>0</v>
      </c>
      <c r="I62" s="13"/>
      <c r="J62" s="14">
        <f t="shared" si="25"/>
        <v>0</v>
      </c>
      <c r="K62" s="20"/>
      <c r="L62" s="14">
        <f t="shared" si="26"/>
        <v>0</v>
      </c>
      <c r="M62" s="13"/>
      <c r="N62" s="14">
        <f t="shared" si="27"/>
        <v>0</v>
      </c>
      <c r="O62" s="20"/>
      <c r="P62" s="14">
        <f t="shared" si="28"/>
        <v>0</v>
      </c>
      <c r="Q62" s="22"/>
      <c r="R62" s="14">
        <f t="shared" si="29"/>
        <v>0</v>
      </c>
      <c r="S62" s="20"/>
      <c r="T62" s="14">
        <f t="shared" si="30"/>
        <v>0</v>
      </c>
      <c r="U62" s="13"/>
      <c r="V62" s="14">
        <f t="shared" si="31"/>
        <v>0</v>
      </c>
      <c r="W62" s="20"/>
      <c r="X62" s="14">
        <f t="shared" si="32"/>
        <v>0</v>
      </c>
      <c r="Y62" s="13"/>
      <c r="Z62" s="14">
        <f t="shared" si="33"/>
        <v>0</v>
      </c>
      <c r="AA62" s="20"/>
      <c r="AB62" s="14">
        <f t="shared" si="34"/>
        <v>0</v>
      </c>
      <c r="AC62" s="13"/>
      <c r="AD62" s="14">
        <f t="shared" si="39"/>
        <v>0</v>
      </c>
      <c r="AE62" s="20"/>
      <c r="AF62" s="14">
        <f t="shared" si="35"/>
        <v>0</v>
      </c>
      <c r="AG62" s="13"/>
      <c r="AH62" s="14">
        <f t="shared" si="36"/>
        <v>0</v>
      </c>
      <c r="AI62" s="20"/>
      <c r="AJ62" s="14">
        <f t="shared" si="37"/>
        <v>0</v>
      </c>
      <c r="AK62" s="13"/>
      <c r="AL62" s="14">
        <f t="shared" si="38"/>
        <v>0</v>
      </c>
    </row>
  </sheetData>
  <sortState ref="E4:AL62">
    <sortCondition descending="1" ref="F4:F62"/>
  </sortState>
  <mergeCells count="10">
    <mergeCell ref="G2:H2"/>
    <mergeCell ref="AC2:AE2"/>
    <mergeCell ref="AG2:AI2"/>
    <mergeCell ref="AK2:AM2"/>
    <mergeCell ref="AO2:AQ2"/>
    <mergeCell ref="I2:K2"/>
    <mergeCell ref="M2:O2"/>
    <mergeCell ref="Q2:S2"/>
    <mergeCell ref="U2:W2"/>
    <mergeCell ref="Y2:AA2"/>
  </mergeCells>
  <pageMargins left="0.70866141732283472" right="0.70866141732283472" top="0.74803149606299213" bottom="0.74803149606299213" header="0.31496062992125984" footer="0.31496062992125984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opLeftCell="E1" zoomScaleNormal="100" workbookViewId="0">
      <selection activeCell="M5" sqref="M5"/>
    </sheetView>
  </sheetViews>
  <sheetFormatPr defaultRowHeight="15" x14ac:dyDescent="0.25"/>
  <cols>
    <col min="1" max="2" width="7.7109375" style="18" hidden="1" customWidth="1"/>
    <col min="3" max="3" width="17" hidden="1" customWidth="1"/>
    <col min="4" max="4" width="0" hidden="1" customWidth="1"/>
    <col min="5" max="5" width="39" customWidth="1"/>
    <col min="6" max="6" width="11.5703125" customWidth="1"/>
    <col min="7" max="7" width="8.28515625" customWidth="1"/>
    <col min="8" max="8" width="6.5703125" bestFit="1" customWidth="1"/>
    <col min="9" max="9" width="7.42578125" bestFit="1" customWidth="1"/>
    <col min="10" max="10" width="6.5703125" bestFit="1" customWidth="1"/>
    <col min="11" max="12" width="6" hidden="1" customWidth="1"/>
    <col min="13" max="13" width="7.42578125" bestFit="1" customWidth="1"/>
    <col min="14" max="14" width="6.5703125" bestFit="1" customWidth="1"/>
    <col min="15" max="16" width="6" hidden="1" customWidth="1"/>
    <col min="17" max="17" width="7.42578125" bestFit="1" customWidth="1"/>
    <col min="18" max="18" width="6.5703125" bestFit="1" customWidth="1"/>
    <col min="19" max="20" width="6" hidden="1" customWidth="1"/>
    <col min="21" max="21" width="7.42578125" bestFit="1" customWidth="1"/>
    <col min="22" max="22" width="6.5703125" bestFit="1" customWidth="1"/>
    <col min="23" max="24" width="7" hidden="1" customWidth="1"/>
    <col min="25" max="25" width="7.42578125" hidden="1" customWidth="1"/>
    <col min="26" max="26" width="6.5703125" hidden="1" customWidth="1"/>
    <col min="27" max="28" width="6" hidden="1" customWidth="1"/>
    <col min="29" max="29" width="7.42578125" bestFit="1" customWidth="1"/>
    <col min="30" max="30" width="6.5703125" bestFit="1" customWidth="1"/>
    <col min="31" max="32" width="6" hidden="1" customWidth="1"/>
    <col min="33" max="33" width="7.42578125" bestFit="1" customWidth="1"/>
    <col min="34" max="34" width="6.5703125" bestFit="1" customWidth="1"/>
    <col min="35" max="36" width="6" hidden="1" customWidth="1"/>
    <col min="37" max="37" width="7.42578125" bestFit="1" customWidth="1"/>
    <col min="38" max="38" width="6.5703125" bestFit="1" customWidth="1"/>
    <col min="39" max="40" width="6" hidden="1" customWidth="1"/>
    <col min="41" max="43" width="7" hidden="1" customWidth="1"/>
    <col min="44" max="44" width="11.42578125" hidden="1" customWidth="1"/>
    <col min="45" max="45" width="15" hidden="1" customWidth="1"/>
  </cols>
  <sheetData>
    <row r="1" spans="1:46" ht="26.25" x14ac:dyDescent="0.4">
      <c r="B1"/>
      <c r="E1" s="4" t="s">
        <v>27</v>
      </c>
      <c r="H1" s="23" t="s">
        <v>17</v>
      </c>
      <c r="I1" s="23"/>
      <c r="J1" s="23"/>
    </row>
    <row r="2" spans="1:46" x14ac:dyDescent="0.25">
      <c r="A2"/>
      <c r="B2"/>
      <c r="G2" s="45" t="s">
        <v>1</v>
      </c>
      <c r="H2" s="45"/>
      <c r="I2" s="45" t="s">
        <v>2</v>
      </c>
      <c r="J2" s="45"/>
      <c r="K2" s="45"/>
      <c r="L2" s="17"/>
      <c r="M2" s="45" t="s">
        <v>3</v>
      </c>
      <c r="N2" s="45"/>
      <c r="O2" s="45"/>
      <c r="P2" s="17"/>
      <c r="Q2" s="45" t="s">
        <v>4</v>
      </c>
      <c r="R2" s="45"/>
      <c r="S2" s="45"/>
      <c r="T2" s="17"/>
      <c r="U2" s="45" t="s">
        <v>7</v>
      </c>
      <c r="V2" s="45"/>
      <c r="W2" s="45"/>
      <c r="X2" s="17"/>
      <c r="Y2" s="45" t="s">
        <v>12</v>
      </c>
      <c r="Z2" s="45"/>
      <c r="AA2" s="45"/>
      <c r="AB2" s="17"/>
      <c r="AC2" s="45" t="s">
        <v>12</v>
      </c>
      <c r="AD2" s="45"/>
      <c r="AE2" s="45"/>
      <c r="AF2" s="17"/>
      <c r="AG2" s="45" t="s">
        <v>13</v>
      </c>
      <c r="AH2" s="45"/>
      <c r="AI2" s="45"/>
      <c r="AJ2" s="17"/>
      <c r="AK2" s="45" t="s">
        <v>8</v>
      </c>
      <c r="AL2" s="45"/>
      <c r="AM2" s="45"/>
      <c r="AN2" s="18"/>
      <c r="AO2" s="46" t="s">
        <v>6</v>
      </c>
      <c r="AP2" s="46"/>
      <c r="AQ2" s="46"/>
      <c r="AS2" t="s">
        <v>11</v>
      </c>
      <c r="AT2" s="16"/>
    </row>
    <row r="3" spans="1:46" x14ac:dyDescent="0.25">
      <c r="E3" s="10" t="s">
        <v>0</v>
      </c>
      <c r="F3" s="11" t="s">
        <v>9</v>
      </c>
      <c r="G3" s="15" t="s">
        <v>5</v>
      </c>
      <c r="H3" s="15" t="s">
        <v>10</v>
      </c>
      <c r="I3" s="15" t="s">
        <v>5</v>
      </c>
      <c r="J3" s="15" t="s">
        <v>10</v>
      </c>
      <c r="K3" s="15">
        <v>2</v>
      </c>
      <c r="L3" s="15" t="s">
        <v>10</v>
      </c>
      <c r="M3" s="15" t="s">
        <v>5</v>
      </c>
      <c r="N3" s="15" t="s">
        <v>10</v>
      </c>
      <c r="O3" s="15">
        <v>2</v>
      </c>
      <c r="P3" s="15" t="s">
        <v>10</v>
      </c>
      <c r="Q3" s="15" t="s">
        <v>5</v>
      </c>
      <c r="R3" s="15" t="s">
        <v>10</v>
      </c>
      <c r="S3" s="15">
        <v>2</v>
      </c>
      <c r="T3" s="15" t="s">
        <v>10</v>
      </c>
      <c r="U3" s="15" t="s">
        <v>5</v>
      </c>
      <c r="V3" s="15" t="s">
        <v>10</v>
      </c>
      <c r="W3" s="15">
        <v>2</v>
      </c>
      <c r="X3" s="15" t="s">
        <v>10</v>
      </c>
      <c r="Y3" s="15" t="s">
        <v>5</v>
      </c>
      <c r="Z3" s="15" t="s">
        <v>10</v>
      </c>
      <c r="AA3" s="15">
        <v>2</v>
      </c>
      <c r="AB3" s="15" t="s">
        <v>10</v>
      </c>
      <c r="AC3" s="15" t="s">
        <v>5</v>
      </c>
      <c r="AD3" s="15" t="s">
        <v>10</v>
      </c>
      <c r="AE3" s="15">
        <v>2</v>
      </c>
      <c r="AF3" s="15" t="s">
        <v>10</v>
      </c>
      <c r="AG3" s="15" t="s">
        <v>5</v>
      </c>
      <c r="AH3" s="15" t="s">
        <v>10</v>
      </c>
      <c r="AI3" s="15">
        <v>2</v>
      </c>
      <c r="AJ3" s="15" t="s">
        <v>10</v>
      </c>
      <c r="AK3" s="15" t="s">
        <v>5</v>
      </c>
      <c r="AL3" s="15" t="s">
        <v>10</v>
      </c>
      <c r="AM3" s="18">
        <v>2</v>
      </c>
      <c r="AN3" s="18" t="s">
        <v>10</v>
      </c>
      <c r="AO3" s="18">
        <v>1</v>
      </c>
      <c r="AP3" s="18" t="s">
        <v>10</v>
      </c>
      <c r="AQ3" s="18">
        <v>2</v>
      </c>
      <c r="AR3" s="18" t="s">
        <v>14</v>
      </c>
    </row>
    <row r="4" spans="1:46" ht="15.75" x14ac:dyDescent="0.25">
      <c r="C4" s="2" t="str">
        <f>IF(A4&gt;0,VLOOKUP(A4,#REF!,2),"")</f>
        <v/>
      </c>
      <c r="D4" t="str">
        <f>IF(B4&gt;0,VLOOKUP(B4,#REF!,2),"")</f>
        <v/>
      </c>
      <c r="E4" s="10" t="s">
        <v>21</v>
      </c>
      <c r="F4" s="17">
        <f>SUM(H4,J4,L4,N4,P4,R4,T4,V4,X4,Z4,AB4,AD4,AF4,AH4,AJ4,AL4,AN4,AP4,AR4)</f>
        <v>934</v>
      </c>
      <c r="G4" s="29">
        <v>9.56</v>
      </c>
      <c r="H4" s="14">
        <f>IF(G4="", 0, IF(G4&lt;0.1, -100, IF(G4&lt;0.1, 0, 100 + INT(MIN(G4, 8) * 10))))</f>
        <v>180</v>
      </c>
      <c r="I4" s="29">
        <v>15.88</v>
      </c>
      <c r="J4" s="14">
        <f>IF(I4="", 0, IF(I4&lt;0.1, -100, IF(I4&lt;0.1, 0, 100 + INT(MIN(I4, 8) * 10))))</f>
        <v>180</v>
      </c>
      <c r="K4" s="17"/>
      <c r="L4" s="14">
        <f>IF(K4="", 0, IF(K4&lt;0.4, -100, IF(K4&lt;0.5, 0, 100 + INT(MIN(K4, 8) * 10))))</f>
        <v>0</v>
      </c>
      <c r="M4" s="29">
        <v>2.2999999999999998</v>
      </c>
      <c r="N4" s="14">
        <f>IF(M4="", 0, IF(M4&lt;0.1, -100, IF(M4&lt;0.1, 0, 100 + INT(MIN(M4, 8) * 10))))</f>
        <v>123</v>
      </c>
      <c r="O4" s="17"/>
      <c r="P4" s="14">
        <f>IF(O4="", 0, IF(O4&lt;0.4, -100, IF(O4&lt;0.5, 0, 100 + INT(MIN(O4, 8) * 10))))</f>
        <v>0</v>
      </c>
      <c r="Q4" s="29">
        <v>1.68</v>
      </c>
      <c r="R4" s="14">
        <f>IF(Q4="", 0, IF(Q4&lt;0.1, -100, IF(Q4&lt;0.1, 0, 100 + INT(MIN(Q4, 8) * 10))))</f>
        <v>116</v>
      </c>
      <c r="S4" s="17"/>
      <c r="T4" s="14">
        <f>IF(S4="", 0, IF(S4&lt;0.4, -100, IF(S4&lt;0.5, 0, 100 + INT(MIN(S4, 8) * 10))))</f>
        <v>0</v>
      </c>
      <c r="U4" s="29">
        <v>1.76</v>
      </c>
      <c r="V4" s="24">
        <f>IF(U4="", 0, IF(U4&lt;0.1, -100, IF(U4&lt;0.1, 0, 100 + INT(MIN(U4, 8) * 10))))</f>
        <v>117</v>
      </c>
      <c r="W4" s="17"/>
      <c r="X4" s="14">
        <f>IF(W4="", 0, IF(W4&lt;0.4, -100, IF(W4&lt;0.5, 0, 100 + INT(MIN(W4, 8) * 10))))</f>
        <v>0</v>
      </c>
      <c r="Y4" s="13"/>
      <c r="Z4" s="14">
        <f>IF(Y4="", 0, IF(Y4&lt;0.4, -100, IF(Y4&lt;0.5, 0, 100 + INT(MIN(Y4, 8) * 10))))</f>
        <v>0</v>
      </c>
      <c r="AA4" s="17"/>
      <c r="AB4" s="14">
        <f>IF(AA4="", 0, IF(AA4&lt;0.4, -100, IF(AA4&lt;0.5, 0, 100 + INT(MIN(AA4, 8) * 10))))</f>
        <v>0</v>
      </c>
      <c r="AC4" s="13"/>
      <c r="AD4" s="14">
        <f>IF(AC4="", 0, IF(AC4&lt;0.1, -100, IF(AC4&lt;0.1, 0, 100 + INT(MIN(AC4, 8) * 10))))</f>
        <v>0</v>
      </c>
      <c r="AE4" s="17"/>
      <c r="AF4" s="14">
        <f>IF(AE4="", 0, IF(AE4&lt;0.4, -100, IF(AE4&lt;0.5, 0, 100 + INT(MIN(AE4, 8) * 10))))</f>
        <v>0</v>
      </c>
      <c r="AG4" s="29">
        <v>0.56000000000000005</v>
      </c>
      <c r="AH4" s="14">
        <f>IF(AG4="", 0, IF(AG4&lt;0.1, -100, IF(AG4&lt;0.1, 0, 100 + INT(MIN(AG4, 8) * 10))))</f>
        <v>105</v>
      </c>
      <c r="AI4" s="17"/>
      <c r="AJ4" s="14">
        <f>IF(AI4="", 0, IF(AI4&lt;0.4, -100, IF(AI4&lt;0.5, 0, 100 + INT(MIN(AI4, 8) * 10))))</f>
        <v>0</v>
      </c>
      <c r="AK4" s="29">
        <v>1.39</v>
      </c>
      <c r="AL4" s="14">
        <f>IF(AK4="", 0, IF(AK4&lt;0.1, -100, IF(AK4&lt;0.1, 0, 100 + INT(MIN(AK4, 8) * 10))))</f>
        <v>113</v>
      </c>
      <c r="AM4" s="18"/>
      <c r="AN4" s="6">
        <f t="shared" ref="AN4:AN33" si="0">IF(AM4="", 0, IF(AM4&lt;0.4, -100, IF(AM4&lt;0.5, 0, 100 + INT(MIN(AM4, 8) * 10))))</f>
        <v>0</v>
      </c>
      <c r="AO4" s="18"/>
      <c r="AP4" s="6">
        <f t="shared" ref="AP4:AP33" si="1">IF(AO4="", 0, IF(AO4&lt;0.4, -100, IF(AO4&lt;0.5, 0, 100 + INT(MIN(AO4, 8) * 10))))</f>
        <v>0</v>
      </c>
      <c r="AQ4" s="18"/>
      <c r="AR4" s="6">
        <f t="shared" ref="AR4:AR33" si="2">IF(AQ4="", 0, IF(AQ4&lt;0.4, -100, IF(AQ4&lt;0.5, 0, 100 + INT(MIN(AQ4, 8) * 10))))</f>
        <v>0</v>
      </c>
      <c r="AS4" s="18"/>
    </row>
    <row r="5" spans="1:46" ht="15.75" x14ac:dyDescent="0.25">
      <c r="C5" s="2" t="str">
        <f>IF(A5&gt;0,VLOOKUP(A5,#REF!,2),"")</f>
        <v/>
      </c>
      <c r="D5" t="str">
        <f>IF(B5&gt;0,VLOOKUP(B5,#REF!,2),"")</f>
        <v/>
      </c>
      <c r="E5" s="10" t="s">
        <v>99</v>
      </c>
      <c r="F5" s="17">
        <f>SUM(H5,J5,L5,N5,P5,R5,T5,V5,X5,Z5,AB5,AD5,AF5,AH5,AJ5,AL5,AN5,AP5,AR5)</f>
        <v>123</v>
      </c>
      <c r="G5" s="29">
        <v>2.35</v>
      </c>
      <c r="H5" s="14">
        <f>IF(G5="", 0, IF(G5&lt;0.1, -100, IF(G5&lt;0.1, 0, 100 + INT(MIN(G5, 8) * 10))))</f>
        <v>123</v>
      </c>
      <c r="I5" s="13"/>
      <c r="J5" s="14">
        <f>IF(I5="", 0, IF(I5&lt;0.1, -100, IF(I5&lt;0.1, 0, 100 + INT(MIN(I5, 8) * 10))))</f>
        <v>0</v>
      </c>
      <c r="K5" s="17"/>
      <c r="L5" s="14">
        <f>IF(K5="", 0, IF(K5&lt;0.4, -100, IF(K5&lt;0.5, 0, 100 + INT(MIN(K5, 8) * 10))))</f>
        <v>0</v>
      </c>
      <c r="M5" s="22"/>
      <c r="N5" s="14">
        <f>IF(M5="", 0, IF(M5&lt;0.1, -100, IF(M5&lt;0.1, 0, 100 + INT(MIN(M5, 8) * 10))))</f>
        <v>0</v>
      </c>
      <c r="O5" s="17"/>
      <c r="P5" s="14">
        <f>IF(O5="", 0, IF(O5&lt;0.4, -100, IF(O5&lt;0.5, 0, 100 + INT(MIN(O5, 8) * 10))))</f>
        <v>0</v>
      </c>
      <c r="Q5" s="13"/>
      <c r="R5" s="14">
        <f>IF(Q5="", 0, IF(Q5&lt;0.1, -100, IF(Q5&lt;0.1, 0, 100 + INT(MIN(Q5, 8) * 10))))</f>
        <v>0</v>
      </c>
      <c r="S5" s="17"/>
      <c r="T5" s="14">
        <f>IF(S5="", 0, IF(S5&lt;0.4, -100, IF(S5&lt;0.5, 0, 100 + INT(MIN(S5, 8) * 10))))</f>
        <v>0</v>
      </c>
      <c r="U5" s="13"/>
      <c r="V5" s="14">
        <f>IF(U5="", 0, IF(U5&lt;0.1, -100, IF(U5&lt;0.1, 0, 100 + INT(MIN(U5, 8) * 10))))</f>
        <v>0</v>
      </c>
      <c r="W5" s="17"/>
      <c r="X5" s="14">
        <f>IF(W5="", 0, IF(W5&lt;0.4, -100, IF(W5&lt;0.5, 0, 100 + INT(MIN(W5, 8) * 10))))</f>
        <v>0</v>
      </c>
      <c r="Y5" s="13"/>
      <c r="Z5" s="14">
        <f>IF(Y5="", 0, IF(Y5&lt;0.4, -100, IF(Y5&lt;0.5, 0, 100 + INT(MIN(Y5, 8) * 10))))</f>
        <v>0</v>
      </c>
      <c r="AA5" s="17"/>
      <c r="AB5" s="14">
        <f>IF(AA5="", 0, IF(AA5&lt;0.4, -100, IF(AA5&lt;0.5, 0, 100 + INT(MIN(AA5, 8) * 10))))</f>
        <v>0</v>
      </c>
      <c r="AC5" s="13"/>
      <c r="AD5" s="14">
        <f>IF(AC5="", 0, IF(AC5&lt;0.1, -100, IF(AC5&lt;0.1, 0, 100 + INT(MIN(AC5, 8) * 10))))</f>
        <v>0</v>
      </c>
      <c r="AE5" s="17"/>
      <c r="AF5" s="14">
        <f>IF(AE5="", 0, IF(AE5&lt;0.4, -100, IF(AE5&lt;0.5, 0, 100 + INT(MIN(AE5, 8) * 10))))</f>
        <v>0</v>
      </c>
      <c r="AG5" s="22"/>
      <c r="AH5" s="14">
        <f>IF(AG5="", 0, IF(AG5&lt;0.1, -100, IF(AG5&lt;0.1, 0, 100 + INT(MIN(AG5, 8) * 10))))</f>
        <v>0</v>
      </c>
      <c r="AI5" s="17"/>
      <c r="AJ5" s="14">
        <f>IF(AI5="", 0, IF(AI5&lt;0.4, -100, IF(AI5&lt;0.5, 0, 100 + INT(MIN(AI5, 8) * 10))))</f>
        <v>0</v>
      </c>
      <c r="AK5" s="13"/>
      <c r="AL5" s="14">
        <f>IF(AK5="", 0, IF(AK5&lt;0.1, -100, IF(AK5&lt;0.1, 0, 100 + INT(MIN(AK5, 8) * 10))))</f>
        <v>0</v>
      </c>
      <c r="AM5" s="18"/>
      <c r="AN5" s="6">
        <f t="shared" si="0"/>
        <v>0</v>
      </c>
      <c r="AO5" s="18"/>
      <c r="AP5" s="6">
        <f t="shared" si="1"/>
        <v>0</v>
      </c>
      <c r="AQ5" s="18"/>
      <c r="AR5" s="6">
        <f t="shared" si="2"/>
        <v>0</v>
      </c>
      <c r="AS5" s="18"/>
    </row>
    <row r="6" spans="1:46" ht="15.75" x14ac:dyDescent="0.25">
      <c r="C6" s="2" t="str">
        <f>IF(A6&gt;0,VLOOKUP(A6,#REF!,2),"")</f>
        <v/>
      </c>
      <c r="D6" t="str">
        <f>IF(B6&gt;0,VLOOKUP(B6,#REF!,2),"")</f>
        <v/>
      </c>
      <c r="E6" s="10" t="s">
        <v>37</v>
      </c>
      <c r="F6" s="17">
        <f>SUM(H6,J6,L6,N6,P6,R6,T6,V6,X6,Z6,AB6,AD6,AF6,AH6,AJ6,AL6,AN6,AP6,AR6)</f>
        <v>248</v>
      </c>
      <c r="G6" s="29">
        <v>3.94</v>
      </c>
      <c r="H6" s="14">
        <f>IF(G6="", 0, IF(G6&lt;0.1, -100, IF(G6&lt;0.1, 0, 100 + INT(MIN(G6, 8) * 10))))</f>
        <v>139</v>
      </c>
      <c r="I6" s="13"/>
      <c r="J6" s="14">
        <f>IF(I6="", 0, IF(I6&lt;0.1, -100, IF(I6&lt;0.1, 0, 100 + INT(MIN(I6, 8) * 10))))</f>
        <v>0</v>
      </c>
      <c r="K6" s="17"/>
      <c r="L6" s="14">
        <f>IF(K6="", 0, IF(K6&lt;0.4, -100, IF(K6&lt;0.5, 0, 100 + INT(MIN(K6, 8) * 10))))</f>
        <v>0</v>
      </c>
      <c r="M6" s="22"/>
      <c r="N6" s="14">
        <f>IF(M6="", 0, IF(M6&lt;0.1, -100, IF(M6&lt;0.1, 0, 100 + INT(MIN(M6, 8) * 10))))</f>
        <v>0</v>
      </c>
      <c r="O6" s="17"/>
      <c r="P6" s="14">
        <f>IF(O6="", 0, IF(O6&lt;0.4, -100, IF(O6&lt;0.5, 0, 100 + INT(MIN(O6, 8) * 10))))</f>
        <v>0</v>
      </c>
      <c r="Q6" s="29">
        <v>0.94</v>
      </c>
      <c r="R6" s="14">
        <f>IF(Q6="", 0, IF(Q6&lt;0.1, -100, IF(Q6&lt;0.1, 0, 100 + INT(MIN(Q6, 8) * 10))))</f>
        <v>109</v>
      </c>
      <c r="S6" s="17"/>
      <c r="T6" s="14">
        <f>IF(S6="", 0, IF(S6&lt;0.4, -100, IF(S6&lt;0.5, 0, 100 + INT(MIN(S6, 8) * 10))))</f>
        <v>0</v>
      </c>
      <c r="U6" s="13"/>
      <c r="V6" s="14">
        <f>IF(U6="", 0, IF(U6&lt;0.1, -100, IF(U6&lt;0.1, 0, 100 + INT(MIN(U6, 8) * 10))))</f>
        <v>0</v>
      </c>
      <c r="W6" s="17"/>
      <c r="X6" s="14">
        <f>IF(W6="", 0, IF(W6&lt;0.4, -100, IF(W6&lt;0.5, 0, 100 + INT(MIN(W6, 8) * 10))))</f>
        <v>0</v>
      </c>
      <c r="Y6" s="13"/>
      <c r="Z6" s="14">
        <f>IF(Y6="", 0, IF(Y6&lt;0.4, -100, IF(Y6&lt;0.5, 0, 100 + INT(MIN(Y6, 8) * 10))))</f>
        <v>0</v>
      </c>
      <c r="AA6" s="17"/>
      <c r="AB6" s="14">
        <f>IF(AA6="", 0, IF(AA6&lt;0.4, -100, IF(AA6&lt;0.5, 0, 100 + INT(MIN(AA6, 8) * 10))))</f>
        <v>0</v>
      </c>
      <c r="AC6" s="13"/>
      <c r="AD6" s="14">
        <f>IF(AC6="", 0, IF(AC6&lt;0.1, -100, IF(AC6&lt;0.1, 0, 100 + INT(MIN(AC6, 8) * 10))))</f>
        <v>0</v>
      </c>
      <c r="AE6" s="17"/>
      <c r="AF6" s="14">
        <f>IF(AE6="", 0, IF(AE6&lt;0.4, -100, IF(AE6&lt;0.5, 0, 100 + INT(MIN(AE6, 8) * 10))))</f>
        <v>0</v>
      </c>
      <c r="AG6" s="22"/>
      <c r="AH6" s="14">
        <f>IF(AG6="", 0, IF(AG6&lt;0.1, -100, IF(AG6&lt;0.1, 0, 100 + INT(MIN(AG6, 8) * 10))))</f>
        <v>0</v>
      </c>
      <c r="AI6" s="17"/>
      <c r="AJ6" s="14">
        <f>IF(AI6="", 0, IF(AI6&lt;0.4, -100, IF(AI6&lt;0.5, 0, 100 + INT(MIN(AI6, 8) * 10))))</f>
        <v>0</v>
      </c>
      <c r="AK6" s="22"/>
      <c r="AL6" s="14">
        <f>IF(AK6="", 0, IF(AK6&lt;0.1, -100, IF(AK6&lt;0.1, 0, 100 + INT(MIN(AK6, 8) * 10))))</f>
        <v>0</v>
      </c>
      <c r="AM6" s="18"/>
      <c r="AN6" s="6">
        <f t="shared" si="0"/>
        <v>0</v>
      </c>
      <c r="AO6" s="18"/>
      <c r="AP6" s="6">
        <f t="shared" si="1"/>
        <v>0</v>
      </c>
      <c r="AQ6" s="18"/>
      <c r="AR6" s="6">
        <f t="shared" si="2"/>
        <v>0</v>
      </c>
      <c r="AS6" s="18"/>
    </row>
    <row r="7" spans="1:46" ht="15.75" x14ac:dyDescent="0.25">
      <c r="C7" s="2" t="str">
        <f>IF(A7&gt;0,VLOOKUP(A7,#REF!,2),"")</f>
        <v/>
      </c>
      <c r="D7" t="str">
        <f>IF(B7&gt;0,VLOOKUP(B7,#REF!,2),"")</f>
        <v/>
      </c>
      <c r="E7" s="10" t="s">
        <v>206</v>
      </c>
      <c r="F7" s="42">
        <f t="shared" ref="F7" si="3">SUM(H7,J7,L7,N7,P7,R7,T7,V7,X7,Z7,AB7,AD7,AF7,AH7,AJ7,AL7,AN7,AP7,AR7)</f>
        <v>234</v>
      </c>
      <c r="G7" s="29">
        <v>2.14</v>
      </c>
      <c r="H7" s="14">
        <f t="shared" ref="H7:H9" si="4">IF(G7="", 0, IF(G7&lt;0.1, -100, IF(G7&lt;0.1, 0, 100 + INT(MIN(G7, 8) * 10))))</f>
        <v>121</v>
      </c>
      <c r="I7" s="13"/>
      <c r="J7" s="14">
        <f t="shared" ref="J7:J9" si="5">IF(I7="", 0, IF(I7&lt;0.1, -100, IF(I7&lt;0.1, 0, 100 + INT(MIN(I7, 8) * 10))))</f>
        <v>0</v>
      </c>
      <c r="K7" s="17"/>
      <c r="L7" s="14">
        <f t="shared" ref="L7:L9" si="6">IF(K7="", 0, IF(K7&lt;0.4, -100, IF(K7&lt;0.5, 0, 100 + INT(MIN(K7, 8) * 10))))</f>
        <v>0</v>
      </c>
      <c r="M7" s="22"/>
      <c r="N7" s="14">
        <f t="shared" ref="N7:N9" si="7">IF(M7="", 0, IF(M7&lt;0.1, -100, IF(M7&lt;0.1, 0, 100 + INT(MIN(M7, 8) * 10))))</f>
        <v>0</v>
      </c>
      <c r="O7" s="17"/>
      <c r="P7" s="14">
        <f t="shared" ref="P7:P9" si="8">IF(O7="", 0, IF(O7&lt;0.4, -100, IF(O7&lt;0.5, 0, 100 + INT(MIN(O7, 8) * 10))))</f>
        <v>0</v>
      </c>
      <c r="Q7" s="29">
        <v>1.3</v>
      </c>
      <c r="R7" s="14">
        <f t="shared" ref="R7:R9" si="9">IF(Q7="", 0, IF(Q7&lt;0.1, -100, IF(Q7&lt;0.1, 0, 100 + INT(MIN(Q7, 8) * 10))))</f>
        <v>113</v>
      </c>
      <c r="S7" s="17"/>
      <c r="T7" s="14">
        <f t="shared" ref="T7:T9" si="10">IF(S7="", 0, IF(S7&lt;0.4, -100, IF(S7&lt;0.5, 0, 100 + INT(MIN(S7, 8) * 10))))</f>
        <v>0</v>
      </c>
      <c r="U7" s="13"/>
      <c r="V7" s="14">
        <f t="shared" ref="V7:V9" si="11">IF(U7="", 0, IF(U7&lt;0.1, -100, IF(U7&lt;0.1, 0, 100 + INT(MIN(U7, 8) * 10))))</f>
        <v>0</v>
      </c>
      <c r="W7" s="17"/>
      <c r="X7" s="14">
        <f t="shared" ref="X7:X9" si="12">IF(W7="", 0, IF(W7&lt;0.4, -100, IF(W7&lt;0.5, 0, 100 + INT(MIN(W7, 8) * 10))))</f>
        <v>0</v>
      </c>
      <c r="Y7" s="13"/>
      <c r="Z7" s="14">
        <f t="shared" ref="Z7:Z9" si="13">IF(Y7="", 0, IF(Y7&lt;0.4, -100, IF(Y7&lt;0.5, 0, 100 + INT(MIN(Y7, 8) * 10))))</f>
        <v>0</v>
      </c>
      <c r="AA7" s="17"/>
      <c r="AB7" s="14">
        <f t="shared" ref="AB7:AB9" si="14">IF(AA7="", 0, IF(AA7&lt;0.4, -100, IF(AA7&lt;0.5, 0, 100 + INT(MIN(AA7, 8) * 10))))</f>
        <v>0</v>
      </c>
      <c r="AC7" s="13"/>
      <c r="AD7" s="14">
        <f t="shared" ref="AD7:AD9" si="15">IF(AC7="", 0, IF(AC7&lt;0.1, -100, IF(AC7&lt;0.1, 0, 100 + INT(MIN(AC7, 8) * 10))))</f>
        <v>0</v>
      </c>
      <c r="AE7" s="17"/>
      <c r="AF7" s="14">
        <f t="shared" ref="AF7:AF9" si="16">IF(AE7="", 0, IF(AE7&lt;0.4, -100, IF(AE7&lt;0.5, 0, 100 + INT(MIN(AE7, 8) * 10))))</f>
        <v>0</v>
      </c>
      <c r="AG7" s="22"/>
      <c r="AH7" s="14">
        <f t="shared" ref="AH7:AH9" si="17">IF(AG7="", 0, IF(AG7&lt;0.1, -100, IF(AG7&lt;0.1, 0, 100 + INT(MIN(AG7, 8) * 10))))</f>
        <v>0</v>
      </c>
      <c r="AI7" s="17"/>
      <c r="AJ7" s="14">
        <f t="shared" ref="AJ7:AJ9" si="18">IF(AI7="", 0, IF(AI7&lt;0.4, -100, IF(AI7&lt;0.5, 0, 100 + INT(MIN(AI7, 8) * 10))))</f>
        <v>0</v>
      </c>
      <c r="AK7" s="13"/>
      <c r="AL7" s="14">
        <f t="shared" ref="AL7:AL9" si="19">IF(AK7="", 0, IF(AK7&lt;0.1, -100, IF(AK7&lt;0.1, 0, 100 + INT(MIN(AK7, 8) * 10))))</f>
        <v>0</v>
      </c>
      <c r="AM7" s="18"/>
      <c r="AN7" s="6">
        <f t="shared" si="0"/>
        <v>0</v>
      </c>
      <c r="AO7" s="18"/>
      <c r="AP7" s="6">
        <f t="shared" si="1"/>
        <v>0</v>
      </c>
      <c r="AQ7" s="18"/>
      <c r="AR7" s="6">
        <f t="shared" si="2"/>
        <v>0</v>
      </c>
      <c r="AS7" s="18"/>
    </row>
    <row r="8" spans="1:46" ht="15.75" x14ac:dyDescent="0.25">
      <c r="C8" s="2" t="str">
        <f>IF(A8&gt;0,VLOOKUP(A8,#REF!,2),"")</f>
        <v/>
      </c>
      <c r="D8" t="str">
        <f>IF(B8&gt;0,VLOOKUP(B8,#REF!,2),"")</f>
        <v/>
      </c>
      <c r="E8" s="10" t="s">
        <v>213</v>
      </c>
      <c r="F8" s="17">
        <f t="shared" ref="F8:F9" si="20">SUM(H8,J8,L8,N8,P8,R8,T8,V8,X8,Z8,AB8,AD8,AF8,AH8,AJ8,AL8,AN8,AP8,AR8)</f>
        <v>114</v>
      </c>
      <c r="G8" s="29">
        <v>1.48</v>
      </c>
      <c r="H8" s="14">
        <f t="shared" si="4"/>
        <v>114</v>
      </c>
      <c r="I8" s="13"/>
      <c r="J8" s="14">
        <f t="shared" si="5"/>
        <v>0</v>
      </c>
      <c r="K8" s="17"/>
      <c r="L8" s="14">
        <f t="shared" si="6"/>
        <v>0</v>
      </c>
      <c r="M8" s="22"/>
      <c r="N8" s="14">
        <f t="shared" si="7"/>
        <v>0</v>
      </c>
      <c r="O8" s="17"/>
      <c r="P8" s="14">
        <f t="shared" si="8"/>
        <v>0</v>
      </c>
      <c r="Q8" s="13"/>
      <c r="R8" s="14">
        <f t="shared" si="9"/>
        <v>0</v>
      </c>
      <c r="S8" s="17"/>
      <c r="T8" s="14">
        <f t="shared" si="10"/>
        <v>0</v>
      </c>
      <c r="U8" s="13"/>
      <c r="V8" s="14">
        <f t="shared" si="11"/>
        <v>0</v>
      </c>
      <c r="W8" s="17"/>
      <c r="X8" s="14">
        <f t="shared" si="12"/>
        <v>0</v>
      </c>
      <c r="Y8" s="13"/>
      <c r="Z8" s="14">
        <f t="shared" si="13"/>
        <v>0</v>
      </c>
      <c r="AA8" s="17"/>
      <c r="AB8" s="14">
        <f t="shared" si="14"/>
        <v>0</v>
      </c>
      <c r="AC8" s="13"/>
      <c r="AD8" s="14">
        <f t="shared" si="15"/>
        <v>0</v>
      </c>
      <c r="AE8" s="17"/>
      <c r="AF8" s="14">
        <f t="shared" si="16"/>
        <v>0</v>
      </c>
      <c r="AG8" s="22"/>
      <c r="AH8" s="14">
        <f t="shared" si="17"/>
        <v>0</v>
      </c>
      <c r="AI8" s="17"/>
      <c r="AJ8" s="14">
        <f t="shared" si="18"/>
        <v>0</v>
      </c>
      <c r="AK8" s="13"/>
      <c r="AL8" s="14">
        <f t="shared" si="19"/>
        <v>0</v>
      </c>
      <c r="AM8" s="18"/>
      <c r="AN8" s="6">
        <f t="shared" si="0"/>
        <v>0</v>
      </c>
      <c r="AO8" s="18"/>
      <c r="AP8" s="6">
        <f t="shared" si="1"/>
        <v>0</v>
      </c>
      <c r="AQ8" s="18"/>
      <c r="AR8" s="6">
        <f t="shared" si="2"/>
        <v>0</v>
      </c>
      <c r="AS8" s="18"/>
    </row>
    <row r="9" spans="1:46" ht="15.75" x14ac:dyDescent="0.25">
      <c r="C9" s="2" t="str">
        <f>IF(A9&gt;0,VLOOKUP(A9,#REF!,2),"")</f>
        <v/>
      </c>
      <c r="D9" t="str">
        <f>IF(B9&gt;0,VLOOKUP(B9,#REF!,2),"")</f>
        <v/>
      </c>
      <c r="E9" s="10" t="s">
        <v>214</v>
      </c>
      <c r="F9" s="17">
        <f t="shared" si="20"/>
        <v>114</v>
      </c>
      <c r="G9" s="29">
        <v>1.42</v>
      </c>
      <c r="H9" s="14">
        <f t="shared" si="4"/>
        <v>114</v>
      </c>
      <c r="I9" s="13"/>
      <c r="J9" s="14">
        <f t="shared" si="5"/>
        <v>0</v>
      </c>
      <c r="K9" s="17"/>
      <c r="L9" s="14">
        <f t="shared" si="6"/>
        <v>0</v>
      </c>
      <c r="M9" s="22"/>
      <c r="N9" s="14">
        <f t="shared" si="7"/>
        <v>0</v>
      </c>
      <c r="O9" s="17"/>
      <c r="P9" s="14">
        <f t="shared" si="8"/>
        <v>0</v>
      </c>
      <c r="Q9" s="13"/>
      <c r="R9" s="14">
        <f t="shared" si="9"/>
        <v>0</v>
      </c>
      <c r="S9" s="17"/>
      <c r="T9" s="14">
        <f t="shared" si="10"/>
        <v>0</v>
      </c>
      <c r="U9" s="13"/>
      <c r="V9" s="14">
        <f t="shared" si="11"/>
        <v>0</v>
      </c>
      <c r="W9" s="17"/>
      <c r="X9" s="14">
        <f t="shared" si="12"/>
        <v>0</v>
      </c>
      <c r="Y9" s="13"/>
      <c r="Z9" s="14">
        <f t="shared" si="13"/>
        <v>0</v>
      </c>
      <c r="AA9" s="17"/>
      <c r="AB9" s="14">
        <f t="shared" si="14"/>
        <v>0</v>
      </c>
      <c r="AC9" s="13"/>
      <c r="AD9" s="14">
        <f t="shared" si="15"/>
        <v>0</v>
      </c>
      <c r="AE9" s="17"/>
      <c r="AF9" s="14">
        <f t="shared" si="16"/>
        <v>0</v>
      </c>
      <c r="AG9" s="22"/>
      <c r="AH9" s="14">
        <f t="shared" si="17"/>
        <v>0</v>
      </c>
      <c r="AI9" s="17"/>
      <c r="AJ9" s="14">
        <f t="shared" si="18"/>
        <v>0</v>
      </c>
      <c r="AK9" s="13"/>
      <c r="AL9" s="14">
        <f t="shared" si="19"/>
        <v>0</v>
      </c>
      <c r="AM9" s="18"/>
      <c r="AN9" s="6">
        <f t="shared" si="0"/>
        <v>0</v>
      </c>
      <c r="AO9" s="18"/>
      <c r="AP9" s="6">
        <f t="shared" si="1"/>
        <v>0</v>
      </c>
      <c r="AQ9" s="18"/>
      <c r="AR9" s="6">
        <f t="shared" si="2"/>
        <v>0</v>
      </c>
      <c r="AS9" s="18"/>
    </row>
    <row r="10" spans="1:46" ht="15.75" x14ac:dyDescent="0.25">
      <c r="C10" s="2" t="str">
        <f>IF(A10&gt;0,VLOOKUP(A10,#REF!,2),"")</f>
        <v/>
      </c>
      <c r="D10" t="str">
        <f>IF(B10&gt;0,VLOOKUP(B10,#REF!,2),"")</f>
        <v/>
      </c>
      <c r="E10" s="10"/>
      <c r="F10" s="17">
        <f t="shared" ref="F10:F14" si="21">SUM(H10,J10,L10,N10,P10,R10,T10,V10,X10,Z10,AB10,AD10,AF10,AH10,AJ10,AL10,AN10,AP10,AR10)</f>
        <v>0</v>
      </c>
      <c r="G10" s="22"/>
      <c r="H10" s="14">
        <f t="shared" ref="H10:H14" si="22">IF(G10="", 0, IF(G10&lt;0.1, -100, IF(G10&lt;0.1, 0, 100 + INT(MIN(G10, 8) * 10))))</f>
        <v>0</v>
      </c>
      <c r="I10" s="13"/>
      <c r="J10" s="14">
        <f t="shared" ref="J10:J14" si="23">IF(I10="", 0, IF(I10&lt;0.1, -100, IF(I10&lt;0.1, 0, 100 + INT(MIN(I10, 8) * 10))))</f>
        <v>0</v>
      </c>
      <c r="K10" s="17"/>
      <c r="L10" s="14">
        <f t="shared" ref="L10:L14" si="24">IF(K10="", 0, IF(K10&lt;0.4, -100, IF(K10&lt;0.5, 0, 100 + INT(MIN(K10, 8) * 10))))</f>
        <v>0</v>
      </c>
      <c r="M10" s="22"/>
      <c r="N10" s="14">
        <f t="shared" ref="N10:N14" si="25">IF(M10="", 0, IF(M10&lt;0.1, -100, IF(M10&lt;0.1, 0, 100 + INT(MIN(M10, 8) * 10))))</f>
        <v>0</v>
      </c>
      <c r="O10" s="17"/>
      <c r="P10" s="14">
        <f t="shared" ref="P10:P14" si="26">IF(O10="", 0, IF(O10&lt;0.4, -100, IF(O10&lt;0.5, 0, 100 + INT(MIN(O10, 8) * 10))))</f>
        <v>0</v>
      </c>
      <c r="Q10" s="13"/>
      <c r="R10" s="14">
        <f t="shared" ref="R10:R14" si="27">IF(Q10="", 0, IF(Q10&lt;0.1, -100, IF(Q10&lt;0.1, 0, 100 + INT(MIN(Q10, 8) * 10))))</f>
        <v>0</v>
      </c>
      <c r="S10" s="17"/>
      <c r="T10" s="14">
        <f t="shared" ref="T10:T14" si="28">IF(S10="", 0, IF(S10&lt;0.4, -100, IF(S10&lt;0.5, 0, 100 + INT(MIN(S10, 8) * 10))))</f>
        <v>0</v>
      </c>
      <c r="U10" s="13"/>
      <c r="V10" s="14">
        <f t="shared" ref="V10:V14" si="29">IF(U10="", 0, IF(U10&lt;0.1, -100, IF(U10&lt;0.1, 0, 100 + INT(MIN(U10, 8) * 10))))</f>
        <v>0</v>
      </c>
      <c r="W10" s="17"/>
      <c r="X10" s="14">
        <f t="shared" ref="X10:X14" si="30">IF(W10="", 0, IF(W10&lt;0.4, -100, IF(W10&lt;0.5, 0, 100 + INT(MIN(W10, 8) * 10))))</f>
        <v>0</v>
      </c>
      <c r="Y10" s="13"/>
      <c r="Z10" s="14">
        <f t="shared" ref="Z10:Z14" si="31">IF(Y10="", 0, IF(Y10&lt;0.4, -100, IF(Y10&lt;0.5, 0, 100 + INT(MIN(Y10, 8) * 10))))</f>
        <v>0</v>
      </c>
      <c r="AA10" s="17"/>
      <c r="AB10" s="14">
        <f t="shared" ref="AB10:AB14" si="32">IF(AA10="", 0, IF(AA10&lt;0.4, -100, IF(AA10&lt;0.5, 0, 100 + INT(MIN(AA10, 8) * 10))))</f>
        <v>0</v>
      </c>
      <c r="AC10" s="13"/>
      <c r="AD10" s="14">
        <f t="shared" ref="AD10:AD14" si="33">IF(AC10="", 0, IF(AC10&lt;0.1, -100, IF(AC10&lt;0.1, 0, 100 + INT(MIN(AC10, 8) * 10))))</f>
        <v>0</v>
      </c>
      <c r="AE10" s="17"/>
      <c r="AF10" s="14">
        <f t="shared" ref="AF10:AF14" si="34">IF(AE10="", 0, IF(AE10&lt;0.4, -100, IF(AE10&lt;0.5, 0, 100 + INT(MIN(AE10, 8) * 10))))</f>
        <v>0</v>
      </c>
      <c r="AG10" s="13"/>
      <c r="AH10" s="14">
        <f t="shared" ref="AH10:AH14" si="35">IF(AG10="", 0, IF(AG10&lt;0.1, -100, IF(AG10&lt;0.1, 0, 100 + INT(MIN(AG10, 8) * 10))))</f>
        <v>0</v>
      </c>
      <c r="AI10" s="17"/>
      <c r="AJ10" s="14">
        <f t="shared" ref="AJ10:AJ14" si="36">IF(AI10="", 0, IF(AI10&lt;0.4, -100, IF(AI10&lt;0.5, 0, 100 + INT(MIN(AI10, 8) * 10))))</f>
        <v>0</v>
      </c>
      <c r="AK10" s="13"/>
      <c r="AL10" s="14">
        <f t="shared" ref="AL10:AL14" si="37">IF(AK10="", 0, IF(AK10&lt;0.1, -100, IF(AK10&lt;0.1, 0, 100 + INT(MIN(AK10, 8) * 10))))</f>
        <v>0</v>
      </c>
      <c r="AM10" s="18"/>
      <c r="AN10" s="6">
        <f t="shared" si="0"/>
        <v>0</v>
      </c>
      <c r="AO10" s="18"/>
      <c r="AP10" s="6">
        <f t="shared" si="1"/>
        <v>0</v>
      </c>
      <c r="AQ10" s="18"/>
      <c r="AR10" s="6">
        <f t="shared" si="2"/>
        <v>0</v>
      </c>
      <c r="AS10" s="18"/>
    </row>
    <row r="11" spans="1:46" ht="15.75" x14ac:dyDescent="0.25">
      <c r="C11" s="2" t="str">
        <f>IF(A11&gt;0,VLOOKUP(A11,#REF!,2),"")</f>
        <v/>
      </c>
      <c r="D11" t="str">
        <f>IF(B11&gt;0,VLOOKUP(B11,#REF!,2),"")</f>
        <v/>
      </c>
      <c r="E11" s="10"/>
      <c r="F11" s="17">
        <f t="shared" si="21"/>
        <v>0</v>
      </c>
      <c r="G11" s="22"/>
      <c r="H11" s="14">
        <f t="shared" si="22"/>
        <v>0</v>
      </c>
      <c r="I11" s="13"/>
      <c r="J11" s="14">
        <f t="shared" si="23"/>
        <v>0</v>
      </c>
      <c r="K11" s="17"/>
      <c r="L11" s="14">
        <f t="shared" si="24"/>
        <v>0</v>
      </c>
      <c r="M11" s="22"/>
      <c r="N11" s="14">
        <f t="shared" si="25"/>
        <v>0</v>
      </c>
      <c r="O11" s="17"/>
      <c r="P11" s="14">
        <f t="shared" si="26"/>
        <v>0</v>
      </c>
      <c r="Q11" s="13"/>
      <c r="R11" s="14">
        <f t="shared" si="27"/>
        <v>0</v>
      </c>
      <c r="S11" s="17"/>
      <c r="T11" s="14">
        <f t="shared" si="28"/>
        <v>0</v>
      </c>
      <c r="U11" s="13"/>
      <c r="V11" s="14">
        <f t="shared" si="29"/>
        <v>0</v>
      </c>
      <c r="W11" s="17"/>
      <c r="X11" s="14">
        <f t="shared" si="30"/>
        <v>0</v>
      </c>
      <c r="Y11" s="13"/>
      <c r="Z11" s="14">
        <f t="shared" si="31"/>
        <v>0</v>
      </c>
      <c r="AA11" s="17"/>
      <c r="AB11" s="14">
        <f t="shared" si="32"/>
        <v>0</v>
      </c>
      <c r="AC11" s="13"/>
      <c r="AD11" s="14">
        <f t="shared" si="33"/>
        <v>0</v>
      </c>
      <c r="AE11" s="17"/>
      <c r="AF11" s="14">
        <f t="shared" si="34"/>
        <v>0</v>
      </c>
      <c r="AG11" s="13"/>
      <c r="AH11" s="14">
        <f t="shared" si="35"/>
        <v>0</v>
      </c>
      <c r="AI11" s="17"/>
      <c r="AJ11" s="14">
        <f t="shared" si="36"/>
        <v>0</v>
      </c>
      <c r="AK11" s="13"/>
      <c r="AL11" s="14">
        <f t="shared" si="37"/>
        <v>0</v>
      </c>
      <c r="AM11" s="18"/>
      <c r="AN11" s="6">
        <f t="shared" si="0"/>
        <v>0</v>
      </c>
      <c r="AO11" s="18"/>
      <c r="AP11" s="6">
        <f t="shared" si="1"/>
        <v>0</v>
      </c>
      <c r="AQ11" s="18"/>
      <c r="AR11" s="6">
        <f t="shared" si="2"/>
        <v>0</v>
      </c>
      <c r="AS11" s="18"/>
    </row>
    <row r="12" spans="1:46" ht="15.75" x14ac:dyDescent="0.25">
      <c r="C12" s="2" t="str">
        <f>IF(A12&gt;0,VLOOKUP(A12,#REF!,2),"")</f>
        <v/>
      </c>
      <c r="D12" t="str">
        <f>IF(B12&gt;0,VLOOKUP(B12,#REF!,2),"")</f>
        <v/>
      </c>
      <c r="E12" s="10"/>
      <c r="F12" s="17">
        <f t="shared" si="21"/>
        <v>0</v>
      </c>
      <c r="G12" s="22"/>
      <c r="H12" s="14">
        <f t="shared" si="22"/>
        <v>0</v>
      </c>
      <c r="I12" s="13"/>
      <c r="J12" s="14">
        <f t="shared" si="23"/>
        <v>0</v>
      </c>
      <c r="K12" s="17"/>
      <c r="L12" s="14">
        <f t="shared" si="24"/>
        <v>0</v>
      </c>
      <c r="M12" s="22"/>
      <c r="N12" s="14">
        <f t="shared" si="25"/>
        <v>0</v>
      </c>
      <c r="O12" s="17"/>
      <c r="P12" s="14">
        <f t="shared" si="26"/>
        <v>0</v>
      </c>
      <c r="Q12" s="13"/>
      <c r="R12" s="14">
        <f t="shared" si="27"/>
        <v>0</v>
      </c>
      <c r="S12" s="17"/>
      <c r="T12" s="14">
        <f t="shared" si="28"/>
        <v>0</v>
      </c>
      <c r="U12" s="19"/>
      <c r="V12" s="14">
        <f t="shared" si="29"/>
        <v>0</v>
      </c>
      <c r="W12" s="17"/>
      <c r="X12" s="14">
        <f t="shared" si="30"/>
        <v>0</v>
      </c>
      <c r="Y12" s="13"/>
      <c r="Z12" s="14">
        <f t="shared" si="31"/>
        <v>0</v>
      </c>
      <c r="AA12" s="17"/>
      <c r="AB12" s="14">
        <f t="shared" si="32"/>
        <v>0</v>
      </c>
      <c r="AC12" s="13"/>
      <c r="AD12" s="14">
        <f t="shared" si="33"/>
        <v>0</v>
      </c>
      <c r="AE12" s="17"/>
      <c r="AF12" s="14">
        <f t="shared" si="34"/>
        <v>0</v>
      </c>
      <c r="AG12" s="13"/>
      <c r="AH12" s="14">
        <f t="shared" si="35"/>
        <v>0</v>
      </c>
      <c r="AI12" s="17"/>
      <c r="AJ12" s="14">
        <f t="shared" si="36"/>
        <v>0</v>
      </c>
      <c r="AK12" s="13"/>
      <c r="AL12" s="14">
        <f t="shared" si="37"/>
        <v>0</v>
      </c>
      <c r="AM12" s="18"/>
      <c r="AN12" s="6">
        <f t="shared" si="0"/>
        <v>0</v>
      </c>
      <c r="AO12" s="18"/>
      <c r="AP12" s="6">
        <f t="shared" si="1"/>
        <v>0</v>
      </c>
      <c r="AQ12" s="18"/>
      <c r="AR12" s="6">
        <f t="shared" si="2"/>
        <v>0</v>
      </c>
      <c r="AS12" s="18"/>
    </row>
    <row r="13" spans="1:46" ht="15.75" x14ac:dyDescent="0.25">
      <c r="C13" s="2" t="str">
        <f>IF(A13&gt;0,VLOOKUP(A13,#REF!,2),"")</f>
        <v/>
      </c>
      <c r="D13" t="str">
        <f>IF(B13&gt;0,VLOOKUP(B13,#REF!,2),"")</f>
        <v/>
      </c>
      <c r="E13" s="10"/>
      <c r="F13" s="17">
        <f t="shared" si="21"/>
        <v>0</v>
      </c>
      <c r="G13" s="22"/>
      <c r="H13" s="14">
        <f t="shared" si="22"/>
        <v>0</v>
      </c>
      <c r="I13" s="13"/>
      <c r="J13" s="14">
        <f t="shared" si="23"/>
        <v>0</v>
      </c>
      <c r="K13" s="17"/>
      <c r="L13" s="14">
        <f t="shared" si="24"/>
        <v>0</v>
      </c>
      <c r="M13" s="22"/>
      <c r="N13" s="14">
        <f t="shared" si="25"/>
        <v>0</v>
      </c>
      <c r="O13" s="17"/>
      <c r="P13" s="14">
        <f t="shared" si="26"/>
        <v>0</v>
      </c>
      <c r="Q13" s="13"/>
      <c r="R13" s="14">
        <f t="shared" si="27"/>
        <v>0</v>
      </c>
      <c r="S13" s="17"/>
      <c r="T13" s="14">
        <f t="shared" si="28"/>
        <v>0</v>
      </c>
      <c r="U13" s="13"/>
      <c r="V13" s="14">
        <f t="shared" si="29"/>
        <v>0</v>
      </c>
      <c r="W13" s="17"/>
      <c r="X13" s="14">
        <f t="shared" si="30"/>
        <v>0</v>
      </c>
      <c r="Y13" s="13"/>
      <c r="Z13" s="14">
        <f t="shared" si="31"/>
        <v>0</v>
      </c>
      <c r="AA13" s="17"/>
      <c r="AB13" s="14">
        <f t="shared" si="32"/>
        <v>0</v>
      </c>
      <c r="AC13" s="13"/>
      <c r="AD13" s="14">
        <f t="shared" si="33"/>
        <v>0</v>
      </c>
      <c r="AE13" s="17"/>
      <c r="AF13" s="14">
        <f t="shared" si="34"/>
        <v>0</v>
      </c>
      <c r="AG13" s="13"/>
      <c r="AH13" s="14">
        <f t="shared" si="35"/>
        <v>0</v>
      </c>
      <c r="AI13" s="17"/>
      <c r="AJ13" s="14">
        <f t="shared" si="36"/>
        <v>0</v>
      </c>
      <c r="AK13" s="13"/>
      <c r="AL13" s="14">
        <f t="shared" si="37"/>
        <v>0</v>
      </c>
      <c r="AM13" s="18"/>
      <c r="AN13" s="6">
        <f t="shared" si="0"/>
        <v>0</v>
      </c>
      <c r="AO13" s="18"/>
      <c r="AP13" s="6">
        <f t="shared" si="1"/>
        <v>0</v>
      </c>
      <c r="AQ13" s="18"/>
      <c r="AR13" s="6">
        <f t="shared" si="2"/>
        <v>0</v>
      </c>
      <c r="AS13" s="18"/>
    </row>
    <row r="14" spans="1:46" ht="15.75" x14ac:dyDescent="0.25">
      <c r="C14" s="2" t="str">
        <f>IF(A14&gt;0,VLOOKUP(A14,#REF!,2),"")</f>
        <v/>
      </c>
      <c r="D14" t="str">
        <f>IF(B14&gt;0,VLOOKUP(B14,#REF!,2),"")</f>
        <v/>
      </c>
      <c r="E14" s="10"/>
      <c r="F14" s="17">
        <f t="shared" si="21"/>
        <v>0</v>
      </c>
      <c r="G14" s="22"/>
      <c r="H14" s="14">
        <f t="shared" si="22"/>
        <v>0</v>
      </c>
      <c r="I14" s="13"/>
      <c r="J14" s="14">
        <f t="shared" si="23"/>
        <v>0</v>
      </c>
      <c r="K14" s="17"/>
      <c r="L14" s="14">
        <f t="shared" si="24"/>
        <v>0</v>
      </c>
      <c r="M14" s="22"/>
      <c r="N14" s="14">
        <f t="shared" si="25"/>
        <v>0</v>
      </c>
      <c r="O14" s="17"/>
      <c r="P14" s="14">
        <f t="shared" si="26"/>
        <v>0</v>
      </c>
      <c r="Q14" s="13"/>
      <c r="R14" s="14">
        <f t="shared" si="27"/>
        <v>0</v>
      </c>
      <c r="S14" s="17"/>
      <c r="T14" s="14">
        <f t="shared" si="28"/>
        <v>0</v>
      </c>
      <c r="U14" s="13"/>
      <c r="V14" s="14">
        <f t="shared" si="29"/>
        <v>0</v>
      </c>
      <c r="W14" s="17"/>
      <c r="X14" s="14">
        <f t="shared" si="30"/>
        <v>0</v>
      </c>
      <c r="Y14" s="13"/>
      <c r="Z14" s="14">
        <f t="shared" si="31"/>
        <v>0</v>
      </c>
      <c r="AA14" s="17"/>
      <c r="AB14" s="14">
        <f t="shared" si="32"/>
        <v>0</v>
      </c>
      <c r="AC14" s="13"/>
      <c r="AD14" s="14">
        <f t="shared" si="33"/>
        <v>0</v>
      </c>
      <c r="AE14" s="17"/>
      <c r="AF14" s="14">
        <f t="shared" si="34"/>
        <v>0</v>
      </c>
      <c r="AG14" s="13"/>
      <c r="AH14" s="14">
        <f t="shared" si="35"/>
        <v>0</v>
      </c>
      <c r="AI14" s="17"/>
      <c r="AJ14" s="14">
        <f t="shared" si="36"/>
        <v>0</v>
      </c>
      <c r="AK14" s="13"/>
      <c r="AL14" s="14">
        <f t="shared" si="37"/>
        <v>0</v>
      </c>
      <c r="AM14" s="18"/>
      <c r="AN14" s="6">
        <f t="shared" si="0"/>
        <v>0</v>
      </c>
      <c r="AO14" s="18"/>
      <c r="AP14" s="6">
        <f t="shared" si="1"/>
        <v>0</v>
      </c>
      <c r="AQ14" s="18"/>
      <c r="AR14" s="6">
        <f t="shared" si="2"/>
        <v>0</v>
      </c>
      <c r="AS14" s="18"/>
    </row>
    <row r="15" spans="1:46" ht="15.75" x14ac:dyDescent="0.25">
      <c r="C15" s="2" t="str">
        <f>IF(A15&gt;0,VLOOKUP(A15,#REF!,2),"")</f>
        <v/>
      </c>
      <c r="D15" t="str">
        <f>IF(B15&gt;0,VLOOKUP(B15,#REF!,2),"")</f>
        <v/>
      </c>
      <c r="E15" s="10"/>
      <c r="F15" s="17">
        <f t="shared" ref="F15:F47" si="38">SUM(H15,J15,L15,N15,P15,R15,T15,V15,X15,Z15,AB15,AD15,AF15,AH15,AJ15,AL15,AN15,AP15,AR15)</f>
        <v>0</v>
      </c>
      <c r="G15" s="22"/>
      <c r="H15" s="14">
        <f t="shared" ref="H15:H47" si="39">IF(G15="", 0, IF(G15&lt;0.1, -100, IF(G15&lt;0.1, 0, 100 + INT(MIN(G15, 8) * 10))))</f>
        <v>0</v>
      </c>
      <c r="I15" s="13"/>
      <c r="J15" s="14">
        <f t="shared" ref="J15:J47" si="40">IF(I15="", 0, IF(I15&lt;0.1, -100, IF(I15&lt;0.1, 0, 100 + INT(MIN(I15, 8) * 10))))</f>
        <v>0</v>
      </c>
      <c r="K15" s="17"/>
      <c r="L15" s="14">
        <f t="shared" ref="L15:L47" si="41">IF(K15="", 0, IF(K15&lt;0.4, -100, IF(K15&lt;0.5, 0, 100 + INT(MIN(K15, 8) * 10))))</f>
        <v>0</v>
      </c>
      <c r="M15" s="22"/>
      <c r="N15" s="14">
        <f t="shared" ref="N15:N47" si="42">IF(M15="", 0, IF(M15&lt;0.1, -100, IF(M15&lt;0.1, 0, 100 + INT(MIN(M15, 8) * 10))))</f>
        <v>0</v>
      </c>
      <c r="O15" s="17"/>
      <c r="P15" s="14">
        <f t="shared" ref="P15:P47" si="43">IF(O15="", 0, IF(O15&lt;0.4, -100, IF(O15&lt;0.5, 0, 100 + INT(MIN(O15, 8) * 10))))</f>
        <v>0</v>
      </c>
      <c r="Q15" s="13"/>
      <c r="R15" s="14">
        <f t="shared" ref="R15:R47" si="44">IF(Q15="", 0, IF(Q15&lt;0.1, -100, IF(Q15&lt;0.1, 0, 100 + INT(MIN(Q15, 8) * 10))))</f>
        <v>0</v>
      </c>
      <c r="S15" s="17"/>
      <c r="T15" s="14">
        <f t="shared" ref="T15:T47" si="45">IF(S15="", 0, IF(S15&lt;0.4, -100, IF(S15&lt;0.5, 0, 100 + INT(MIN(S15, 8) * 10))))</f>
        <v>0</v>
      </c>
      <c r="U15" s="13"/>
      <c r="V15" s="14">
        <f t="shared" ref="V15:V47" si="46">IF(U15="", 0, IF(U15&lt;0.1, -100, IF(U15&lt;0.1, 0, 100 + INT(MIN(U15, 8) * 10))))</f>
        <v>0</v>
      </c>
      <c r="W15" s="17"/>
      <c r="X15" s="14">
        <f t="shared" ref="X15:X47" si="47">IF(W15="", 0, IF(W15&lt;0.4, -100, IF(W15&lt;0.5, 0, 100 + INT(MIN(W15, 8) * 10))))</f>
        <v>0</v>
      </c>
      <c r="Y15" s="13"/>
      <c r="Z15" s="14">
        <f t="shared" ref="Z15:Z47" si="48">IF(Y15="", 0, IF(Y15&lt;0.4, -100, IF(Y15&lt;0.5, 0, 100 + INT(MIN(Y15, 8) * 10))))</f>
        <v>0</v>
      </c>
      <c r="AA15" s="17"/>
      <c r="AB15" s="14">
        <f t="shared" ref="AB15:AB47" si="49">IF(AA15="", 0, IF(AA15&lt;0.4, -100, IF(AA15&lt;0.5, 0, 100 + INT(MIN(AA15, 8) * 10))))</f>
        <v>0</v>
      </c>
      <c r="AC15" s="13"/>
      <c r="AD15" s="14">
        <f t="shared" ref="AD15:AD47" si="50">IF(AC15="", 0, IF(AC15&lt;0.1, -100, IF(AC15&lt;0.1, 0, 100 + INT(MIN(AC15, 8) * 10))))</f>
        <v>0</v>
      </c>
      <c r="AE15" s="17"/>
      <c r="AF15" s="14">
        <f t="shared" ref="AF15:AF47" si="51">IF(AE15="", 0, IF(AE15&lt;0.4, -100, IF(AE15&lt;0.5, 0, 100 + INT(MIN(AE15, 8) * 10))))</f>
        <v>0</v>
      </c>
      <c r="AG15" s="13"/>
      <c r="AH15" s="14">
        <f t="shared" ref="AH15:AH47" si="52">IF(AG15="", 0, IF(AG15&lt;0.1, -100, IF(AG15&lt;0.1, 0, 100 + INT(MIN(AG15, 8) * 10))))</f>
        <v>0</v>
      </c>
      <c r="AI15" s="17"/>
      <c r="AJ15" s="14">
        <f t="shared" ref="AJ15:AJ47" si="53">IF(AI15="", 0, IF(AI15&lt;0.4, -100, IF(AI15&lt;0.5, 0, 100 + INT(MIN(AI15, 8) * 10))))</f>
        <v>0</v>
      </c>
      <c r="AK15" s="13"/>
      <c r="AL15" s="14">
        <f t="shared" ref="AL15:AL47" si="54">IF(AK15="", 0, IF(AK15&lt;0.1, -100, IF(AK15&lt;0.1, 0, 100 + INT(MIN(AK15, 8) * 10))))</f>
        <v>0</v>
      </c>
      <c r="AM15" s="18"/>
      <c r="AN15" s="6">
        <f t="shared" si="0"/>
        <v>0</v>
      </c>
      <c r="AO15" s="18"/>
      <c r="AP15" s="6">
        <f t="shared" si="1"/>
        <v>0</v>
      </c>
      <c r="AQ15" s="18"/>
      <c r="AR15" s="6">
        <f t="shared" si="2"/>
        <v>0</v>
      </c>
      <c r="AS15" s="18"/>
    </row>
    <row r="16" spans="1:46" ht="15.75" x14ac:dyDescent="0.25">
      <c r="C16" s="2" t="str">
        <f>IF(A16&gt;0,VLOOKUP(A16,#REF!,2),"")</f>
        <v/>
      </c>
      <c r="D16" t="str">
        <f>IF(B16&gt;0,VLOOKUP(B16,#REF!,2),"")</f>
        <v/>
      </c>
      <c r="E16" s="10"/>
      <c r="F16" s="17">
        <f t="shared" si="38"/>
        <v>0</v>
      </c>
      <c r="G16" s="22"/>
      <c r="H16" s="14">
        <f t="shared" si="39"/>
        <v>0</v>
      </c>
      <c r="I16" s="13"/>
      <c r="J16" s="14">
        <f t="shared" si="40"/>
        <v>0</v>
      </c>
      <c r="K16" s="17"/>
      <c r="L16" s="14">
        <f t="shared" si="41"/>
        <v>0</v>
      </c>
      <c r="M16" s="22"/>
      <c r="N16" s="14">
        <f t="shared" si="42"/>
        <v>0</v>
      </c>
      <c r="O16" s="17"/>
      <c r="P16" s="14">
        <f t="shared" si="43"/>
        <v>0</v>
      </c>
      <c r="Q16" s="13"/>
      <c r="R16" s="14">
        <f t="shared" si="44"/>
        <v>0</v>
      </c>
      <c r="S16" s="17"/>
      <c r="T16" s="14">
        <f t="shared" si="45"/>
        <v>0</v>
      </c>
      <c r="U16" s="13"/>
      <c r="V16" s="14">
        <f t="shared" si="46"/>
        <v>0</v>
      </c>
      <c r="W16" s="17"/>
      <c r="X16" s="14">
        <f t="shared" si="47"/>
        <v>0</v>
      </c>
      <c r="Y16" s="13"/>
      <c r="Z16" s="14">
        <f t="shared" si="48"/>
        <v>0</v>
      </c>
      <c r="AA16" s="17"/>
      <c r="AB16" s="14">
        <f t="shared" si="49"/>
        <v>0</v>
      </c>
      <c r="AC16" s="13"/>
      <c r="AD16" s="14">
        <f t="shared" si="50"/>
        <v>0</v>
      </c>
      <c r="AE16" s="17"/>
      <c r="AF16" s="14">
        <f t="shared" si="51"/>
        <v>0</v>
      </c>
      <c r="AG16" s="13"/>
      <c r="AH16" s="14">
        <f t="shared" si="52"/>
        <v>0</v>
      </c>
      <c r="AI16" s="17"/>
      <c r="AJ16" s="14">
        <f t="shared" si="53"/>
        <v>0</v>
      </c>
      <c r="AK16" s="13"/>
      <c r="AL16" s="14">
        <f t="shared" si="54"/>
        <v>0</v>
      </c>
      <c r="AM16" s="18"/>
      <c r="AN16" s="6">
        <f t="shared" si="0"/>
        <v>0</v>
      </c>
      <c r="AO16" s="18"/>
      <c r="AP16" s="6">
        <f t="shared" si="1"/>
        <v>0</v>
      </c>
      <c r="AQ16" s="18"/>
      <c r="AR16" s="6">
        <f t="shared" si="2"/>
        <v>0</v>
      </c>
      <c r="AS16" s="18"/>
    </row>
    <row r="17" spans="3:45" ht="15.75" x14ac:dyDescent="0.25">
      <c r="C17" s="2" t="str">
        <f>IF(A17&gt;0,VLOOKUP(A17,#REF!,2),"")</f>
        <v/>
      </c>
      <c r="D17" t="str">
        <f>IF(B17&gt;0,VLOOKUP(B17,#REF!,2),"")</f>
        <v/>
      </c>
      <c r="E17" s="10"/>
      <c r="F17" s="17">
        <f t="shared" si="38"/>
        <v>0</v>
      </c>
      <c r="G17" s="22"/>
      <c r="H17" s="14">
        <f t="shared" si="39"/>
        <v>0</v>
      </c>
      <c r="I17" s="13"/>
      <c r="J17" s="14">
        <f t="shared" si="40"/>
        <v>0</v>
      </c>
      <c r="K17" s="17"/>
      <c r="L17" s="14">
        <f t="shared" si="41"/>
        <v>0</v>
      </c>
      <c r="M17" s="22"/>
      <c r="N17" s="14">
        <f t="shared" si="42"/>
        <v>0</v>
      </c>
      <c r="O17" s="17"/>
      <c r="P17" s="14">
        <f t="shared" si="43"/>
        <v>0</v>
      </c>
      <c r="Q17" s="13"/>
      <c r="R17" s="14">
        <f t="shared" si="44"/>
        <v>0</v>
      </c>
      <c r="S17" s="17"/>
      <c r="T17" s="14">
        <f t="shared" si="45"/>
        <v>0</v>
      </c>
      <c r="U17" s="13"/>
      <c r="V17" s="14">
        <f t="shared" si="46"/>
        <v>0</v>
      </c>
      <c r="W17" s="17"/>
      <c r="X17" s="14">
        <f t="shared" si="47"/>
        <v>0</v>
      </c>
      <c r="Y17" s="13"/>
      <c r="Z17" s="14">
        <f t="shared" si="48"/>
        <v>0</v>
      </c>
      <c r="AA17" s="17"/>
      <c r="AB17" s="14">
        <f t="shared" si="49"/>
        <v>0</v>
      </c>
      <c r="AC17" s="13"/>
      <c r="AD17" s="14">
        <f t="shared" si="50"/>
        <v>0</v>
      </c>
      <c r="AE17" s="17"/>
      <c r="AF17" s="14">
        <f t="shared" si="51"/>
        <v>0</v>
      </c>
      <c r="AG17" s="13"/>
      <c r="AH17" s="14">
        <f t="shared" si="52"/>
        <v>0</v>
      </c>
      <c r="AI17" s="17"/>
      <c r="AJ17" s="14">
        <f t="shared" si="53"/>
        <v>0</v>
      </c>
      <c r="AK17" s="13"/>
      <c r="AL17" s="14">
        <f t="shared" si="54"/>
        <v>0</v>
      </c>
      <c r="AM17" s="18"/>
      <c r="AN17" s="6">
        <f t="shared" si="0"/>
        <v>0</v>
      </c>
      <c r="AO17" s="18"/>
      <c r="AP17" s="6">
        <f t="shared" si="1"/>
        <v>0</v>
      </c>
      <c r="AQ17" s="18"/>
      <c r="AR17" s="6">
        <f t="shared" si="2"/>
        <v>0</v>
      </c>
      <c r="AS17" s="18"/>
    </row>
    <row r="18" spans="3:45" ht="15.75" x14ac:dyDescent="0.25">
      <c r="C18" s="2" t="str">
        <f>IF(A18&gt;0,VLOOKUP(A18,#REF!,2),"")</f>
        <v/>
      </c>
      <c r="D18" t="str">
        <f>IF(B18&gt;0,VLOOKUP(B18,#REF!,2),"")</f>
        <v/>
      </c>
      <c r="E18" s="10"/>
      <c r="F18" s="17">
        <f t="shared" si="38"/>
        <v>0</v>
      </c>
      <c r="G18" s="22"/>
      <c r="H18" s="14">
        <f t="shared" si="39"/>
        <v>0</v>
      </c>
      <c r="I18" s="13"/>
      <c r="J18" s="14">
        <f t="shared" si="40"/>
        <v>0</v>
      </c>
      <c r="K18" s="17"/>
      <c r="L18" s="14">
        <f t="shared" si="41"/>
        <v>0</v>
      </c>
      <c r="M18" s="22"/>
      <c r="N18" s="14">
        <f t="shared" si="42"/>
        <v>0</v>
      </c>
      <c r="O18" s="17"/>
      <c r="P18" s="14">
        <f t="shared" si="43"/>
        <v>0</v>
      </c>
      <c r="Q18" s="13"/>
      <c r="R18" s="14">
        <f t="shared" si="44"/>
        <v>0</v>
      </c>
      <c r="S18" s="17"/>
      <c r="T18" s="14">
        <f t="shared" si="45"/>
        <v>0</v>
      </c>
      <c r="U18" s="13"/>
      <c r="V18" s="14">
        <f t="shared" si="46"/>
        <v>0</v>
      </c>
      <c r="W18" s="17"/>
      <c r="X18" s="14">
        <f t="shared" si="47"/>
        <v>0</v>
      </c>
      <c r="Y18" s="13"/>
      <c r="Z18" s="14">
        <f t="shared" si="48"/>
        <v>0</v>
      </c>
      <c r="AA18" s="17"/>
      <c r="AB18" s="14">
        <f t="shared" si="49"/>
        <v>0</v>
      </c>
      <c r="AC18" s="13"/>
      <c r="AD18" s="14">
        <f t="shared" si="50"/>
        <v>0</v>
      </c>
      <c r="AE18" s="17"/>
      <c r="AF18" s="14">
        <f t="shared" si="51"/>
        <v>0</v>
      </c>
      <c r="AG18" s="13"/>
      <c r="AH18" s="14">
        <f t="shared" si="52"/>
        <v>0</v>
      </c>
      <c r="AI18" s="17"/>
      <c r="AJ18" s="14">
        <f t="shared" si="53"/>
        <v>0</v>
      </c>
      <c r="AK18" s="13"/>
      <c r="AL18" s="14">
        <f t="shared" si="54"/>
        <v>0</v>
      </c>
      <c r="AM18" s="18"/>
      <c r="AN18" s="6">
        <f t="shared" si="0"/>
        <v>0</v>
      </c>
      <c r="AO18" s="18"/>
      <c r="AP18" s="6">
        <f t="shared" si="1"/>
        <v>0</v>
      </c>
      <c r="AQ18" s="18"/>
      <c r="AR18" s="6">
        <f t="shared" si="2"/>
        <v>0</v>
      </c>
      <c r="AS18" s="18"/>
    </row>
    <row r="19" spans="3:45" ht="15.75" x14ac:dyDescent="0.25">
      <c r="C19" s="2" t="str">
        <f>IF(A19&gt;0,VLOOKUP(A19,#REF!,2),"")</f>
        <v/>
      </c>
      <c r="D19" t="str">
        <f>IF(B19&gt;0,VLOOKUP(B19,#REF!,2),"")</f>
        <v/>
      </c>
      <c r="E19" s="10"/>
      <c r="F19" s="17">
        <f t="shared" si="38"/>
        <v>0</v>
      </c>
      <c r="G19" s="22"/>
      <c r="H19" s="14">
        <f t="shared" si="39"/>
        <v>0</v>
      </c>
      <c r="I19" s="13"/>
      <c r="J19" s="14">
        <f t="shared" si="40"/>
        <v>0</v>
      </c>
      <c r="K19" s="17"/>
      <c r="L19" s="14">
        <f t="shared" si="41"/>
        <v>0</v>
      </c>
      <c r="M19" s="22"/>
      <c r="N19" s="14">
        <f t="shared" si="42"/>
        <v>0</v>
      </c>
      <c r="O19" s="17"/>
      <c r="P19" s="14">
        <f t="shared" si="43"/>
        <v>0</v>
      </c>
      <c r="Q19" s="13"/>
      <c r="R19" s="14">
        <f t="shared" si="44"/>
        <v>0</v>
      </c>
      <c r="S19" s="17"/>
      <c r="T19" s="14">
        <f t="shared" si="45"/>
        <v>0</v>
      </c>
      <c r="U19" s="13"/>
      <c r="V19" s="14">
        <f t="shared" si="46"/>
        <v>0</v>
      </c>
      <c r="W19" s="17"/>
      <c r="X19" s="14">
        <f t="shared" si="47"/>
        <v>0</v>
      </c>
      <c r="Y19" s="13"/>
      <c r="Z19" s="14">
        <f t="shared" si="48"/>
        <v>0</v>
      </c>
      <c r="AA19" s="17"/>
      <c r="AB19" s="14">
        <f t="shared" si="49"/>
        <v>0</v>
      </c>
      <c r="AC19" s="13"/>
      <c r="AD19" s="14">
        <f t="shared" si="50"/>
        <v>0</v>
      </c>
      <c r="AE19" s="17"/>
      <c r="AF19" s="14">
        <f t="shared" si="51"/>
        <v>0</v>
      </c>
      <c r="AG19" s="13"/>
      <c r="AH19" s="14">
        <f t="shared" si="52"/>
        <v>0</v>
      </c>
      <c r="AI19" s="17"/>
      <c r="AJ19" s="14">
        <f t="shared" si="53"/>
        <v>0</v>
      </c>
      <c r="AK19" s="13"/>
      <c r="AL19" s="14">
        <f t="shared" si="54"/>
        <v>0</v>
      </c>
      <c r="AM19" s="18"/>
      <c r="AN19" s="6">
        <f t="shared" si="0"/>
        <v>0</v>
      </c>
      <c r="AO19" s="18"/>
      <c r="AP19" s="6">
        <f t="shared" si="1"/>
        <v>0</v>
      </c>
      <c r="AQ19" s="18"/>
      <c r="AR19" s="6">
        <f t="shared" si="2"/>
        <v>0</v>
      </c>
      <c r="AS19" s="18"/>
    </row>
    <row r="20" spans="3:45" ht="15.75" x14ac:dyDescent="0.25">
      <c r="C20" s="2" t="str">
        <f>IF(A20&gt;0,VLOOKUP(A20,#REF!,2),"")</f>
        <v/>
      </c>
      <c r="D20" t="str">
        <f>IF(B20&gt;0,VLOOKUP(B20,#REF!,2),"")</f>
        <v/>
      </c>
      <c r="E20" s="10" t="str">
        <f>IF(A20&gt;0,CONCATENATE(C20," &amp; ",D20),"")</f>
        <v/>
      </c>
      <c r="F20" s="17">
        <f t="shared" si="38"/>
        <v>0</v>
      </c>
      <c r="G20" s="13"/>
      <c r="H20" s="14">
        <f t="shared" si="39"/>
        <v>0</v>
      </c>
      <c r="I20" s="13"/>
      <c r="J20" s="14">
        <f t="shared" si="40"/>
        <v>0</v>
      </c>
      <c r="K20" s="17"/>
      <c r="L20" s="14">
        <f t="shared" si="41"/>
        <v>0</v>
      </c>
      <c r="M20" s="13"/>
      <c r="N20" s="14">
        <f t="shared" si="42"/>
        <v>0</v>
      </c>
      <c r="O20" s="17"/>
      <c r="P20" s="14">
        <f t="shared" si="43"/>
        <v>0</v>
      </c>
      <c r="Q20" s="13"/>
      <c r="R20" s="14">
        <f t="shared" si="44"/>
        <v>0</v>
      </c>
      <c r="S20" s="17"/>
      <c r="T20" s="14">
        <f t="shared" si="45"/>
        <v>0</v>
      </c>
      <c r="U20" s="13"/>
      <c r="V20" s="14">
        <f t="shared" si="46"/>
        <v>0</v>
      </c>
      <c r="W20" s="17"/>
      <c r="X20" s="14">
        <f t="shared" si="47"/>
        <v>0</v>
      </c>
      <c r="Y20" s="13"/>
      <c r="Z20" s="14">
        <f t="shared" si="48"/>
        <v>0</v>
      </c>
      <c r="AA20" s="17"/>
      <c r="AB20" s="14">
        <f t="shared" si="49"/>
        <v>0</v>
      </c>
      <c r="AC20" s="13"/>
      <c r="AD20" s="14">
        <f t="shared" si="50"/>
        <v>0</v>
      </c>
      <c r="AE20" s="17"/>
      <c r="AF20" s="14">
        <f t="shared" si="51"/>
        <v>0</v>
      </c>
      <c r="AG20" s="13"/>
      <c r="AH20" s="14">
        <f t="shared" si="52"/>
        <v>0</v>
      </c>
      <c r="AI20" s="17"/>
      <c r="AJ20" s="14">
        <f t="shared" si="53"/>
        <v>0</v>
      </c>
      <c r="AK20" s="13"/>
      <c r="AL20" s="14">
        <f t="shared" si="54"/>
        <v>0</v>
      </c>
      <c r="AM20" s="18"/>
      <c r="AN20" s="6">
        <f t="shared" si="0"/>
        <v>0</v>
      </c>
      <c r="AO20" s="18"/>
      <c r="AP20" s="6">
        <f t="shared" si="1"/>
        <v>0</v>
      </c>
      <c r="AQ20" s="18"/>
      <c r="AR20" s="6">
        <f t="shared" si="2"/>
        <v>0</v>
      </c>
      <c r="AS20" s="18"/>
    </row>
    <row r="21" spans="3:45" ht="15.75" x14ac:dyDescent="0.25">
      <c r="C21" s="2" t="str">
        <f>IF(A21&gt;0,VLOOKUP(A21,#REF!,2),"")</f>
        <v/>
      </c>
      <c r="D21" t="str">
        <f>IF(B21&gt;0,VLOOKUP(B21,#REF!,2),"")</f>
        <v/>
      </c>
      <c r="E21" s="10" t="str">
        <f t="shared" ref="E21:E47" si="55">IF(A21&gt;0,CONCATENATE(C21," &amp; ",D21),"")</f>
        <v/>
      </c>
      <c r="F21" s="17">
        <f t="shared" si="38"/>
        <v>0</v>
      </c>
      <c r="G21" s="13"/>
      <c r="H21" s="14">
        <f t="shared" si="39"/>
        <v>0</v>
      </c>
      <c r="I21" s="13"/>
      <c r="J21" s="14">
        <f t="shared" si="40"/>
        <v>0</v>
      </c>
      <c r="K21" s="17"/>
      <c r="L21" s="14">
        <f t="shared" si="41"/>
        <v>0</v>
      </c>
      <c r="M21" s="13"/>
      <c r="N21" s="14">
        <f t="shared" si="42"/>
        <v>0</v>
      </c>
      <c r="O21" s="17"/>
      <c r="P21" s="14">
        <f t="shared" si="43"/>
        <v>0</v>
      </c>
      <c r="Q21" s="13"/>
      <c r="R21" s="14">
        <f t="shared" si="44"/>
        <v>0</v>
      </c>
      <c r="S21" s="17"/>
      <c r="T21" s="14">
        <f t="shared" si="45"/>
        <v>0</v>
      </c>
      <c r="U21" s="13"/>
      <c r="V21" s="14">
        <f t="shared" si="46"/>
        <v>0</v>
      </c>
      <c r="W21" s="17"/>
      <c r="X21" s="14">
        <f t="shared" si="47"/>
        <v>0</v>
      </c>
      <c r="Y21" s="13"/>
      <c r="Z21" s="14">
        <f t="shared" si="48"/>
        <v>0</v>
      </c>
      <c r="AA21" s="17"/>
      <c r="AB21" s="14">
        <f t="shared" si="49"/>
        <v>0</v>
      </c>
      <c r="AC21" s="13"/>
      <c r="AD21" s="14">
        <f t="shared" si="50"/>
        <v>0</v>
      </c>
      <c r="AE21" s="17"/>
      <c r="AF21" s="14">
        <f t="shared" si="51"/>
        <v>0</v>
      </c>
      <c r="AG21" s="13"/>
      <c r="AH21" s="14">
        <f t="shared" si="52"/>
        <v>0</v>
      </c>
      <c r="AI21" s="17"/>
      <c r="AJ21" s="14">
        <f t="shared" si="53"/>
        <v>0</v>
      </c>
      <c r="AK21" s="13"/>
      <c r="AL21" s="14">
        <f t="shared" si="54"/>
        <v>0</v>
      </c>
      <c r="AM21" s="18"/>
      <c r="AN21" s="6">
        <f t="shared" si="0"/>
        <v>0</v>
      </c>
      <c r="AO21" s="18"/>
      <c r="AP21" s="6">
        <f t="shared" si="1"/>
        <v>0</v>
      </c>
      <c r="AQ21" s="18"/>
      <c r="AR21" s="6">
        <f t="shared" si="2"/>
        <v>0</v>
      </c>
      <c r="AS21" s="18"/>
    </row>
    <row r="22" spans="3:45" ht="15.75" x14ac:dyDescent="0.25">
      <c r="C22" s="2" t="str">
        <f>IF(A22&gt;0,VLOOKUP(A22,#REF!,2),"")</f>
        <v/>
      </c>
      <c r="D22" t="str">
        <f>IF(B22&gt;0,VLOOKUP(B22,#REF!,2),"")</f>
        <v/>
      </c>
      <c r="E22" s="10" t="str">
        <f t="shared" si="55"/>
        <v/>
      </c>
      <c r="F22" s="17">
        <f t="shared" si="38"/>
        <v>0</v>
      </c>
      <c r="G22" s="13"/>
      <c r="H22" s="14">
        <f t="shared" si="39"/>
        <v>0</v>
      </c>
      <c r="I22" s="13"/>
      <c r="J22" s="14">
        <f t="shared" si="40"/>
        <v>0</v>
      </c>
      <c r="K22" s="17"/>
      <c r="L22" s="14">
        <f t="shared" si="41"/>
        <v>0</v>
      </c>
      <c r="M22" s="13"/>
      <c r="N22" s="14">
        <f t="shared" si="42"/>
        <v>0</v>
      </c>
      <c r="O22" s="17"/>
      <c r="P22" s="14">
        <f t="shared" si="43"/>
        <v>0</v>
      </c>
      <c r="Q22" s="13"/>
      <c r="R22" s="14">
        <f t="shared" si="44"/>
        <v>0</v>
      </c>
      <c r="S22" s="17"/>
      <c r="T22" s="14">
        <f t="shared" si="45"/>
        <v>0</v>
      </c>
      <c r="U22" s="13"/>
      <c r="V22" s="14">
        <f t="shared" si="46"/>
        <v>0</v>
      </c>
      <c r="W22" s="17"/>
      <c r="X22" s="14">
        <f t="shared" si="47"/>
        <v>0</v>
      </c>
      <c r="Y22" s="13"/>
      <c r="Z22" s="14">
        <f t="shared" si="48"/>
        <v>0</v>
      </c>
      <c r="AA22" s="17"/>
      <c r="AB22" s="14">
        <f t="shared" si="49"/>
        <v>0</v>
      </c>
      <c r="AC22" s="13"/>
      <c r="AD22" s="14">
        <f t="shared" si="50"/>
        <v>0</v>
      </c>
      <c r="AE22" s="17"/>
      <c r="AF22" s="14">
        <f t="shared" si="51"/>
        <v>0</v>
      </c>
      <c r="AG22" s="13"/>
      <c r="AH22" s="14">
        <f t="shared" si="52"/>
        <v>0</v>
      </c>
      <c r="AI22" s="17"/>
      <c r="AJ22" s="14">
        <f t="shared" si="53"/>
        <v>0</v>
      </c>
      <c r="AK22" s="13"/>
      <c r="AL22" s="14">
        <f t="shared" si="54"/>
        <v>0</v>
      </c>
      <c r="AM22" s="18"/>
      <c r="AN22" s="6">
        <f t="shared" si="0"/>
        <v>0</v>
      </c>
      <c r="AO22" s="18"/>
      <c r="AP22" s="6">
        <f t="shared" si="1"/>
        <v>0</v>
      </c>
      <c r="AQ22" s="18"/>
      <c r="AR22" s="6">
        <f t="shared" si="2"/>
        <v>0</v>
      </c>
      <c r="AS22" s="18"/>
    </row>
    <row r="23" spans="3:45" ht="15.75" x14ac:dyDescent="0.25">
      <c r="C23" s="2" t="str">
        <f>IF(A23&gt;0,VLOOKUP(A23,#REF!,2),"")</f>
        <v/>
      </c>
      <c r="D23" t="str">
        <f>IF(B23&gt;0,VLOOKUP(B23,#REF!,2),"")</f>
        <v/>
      </c>
      <c r="E23" s="10" t="str">
        <f t="shared" si="55"/>
        <v/>
      </c>
      <c r="F23" s="17">
        <f t="shared" si="38"/>
        <v>0</v>
      </c>
      <c r="G23" s="13"/>
      <c r="H23" s="14">
        <f t="shared" si="39"/>
        <v>0</v>
      </c>
      <c r="I23" s="13"/>
      <c r="J23" s="14">
        <f t="shared" si="40"/>
        <v>0</v>
      </c>
      <c r="K23" s="17"/>
      <c r="L23" s="14">
        <f t="shared" si="41"/>
        <v>0</v>
      </c>
      <c r="M23" s="13"/>
      <c r="N23" s="14">
        <f t="shared" si="42"/>
        <v>0</v>
      </c>
      <c r="O23" s="17"/>
      <c r="P23" s="14">
        <f t="shared" si="43"/>
        <v>0</v>
      </c>
      <c r="Q23" s="13"/>
      <c r="R23" s="14">
        <f t="shared" si="44"/>
        <v>0</v>
      </c>
      <c r="S23" s="17"/>
      <c r="T23" s="14">
        <f t="shared" si="45"/>
        <v>0</v>
      </c>
      <c r="U23" s="13"/>
      <c r="V23" s="14">
        <f t="shared" si="46"/>
        <v>0</v>
      </c>
      <c r="W23" s="17"/>
      <c r="X23" s="14">
        <f t="shared" si="47"/>
        <v>0</v>
      </c>
      <c r="Y23" s="13"/>
      <c r="Z23" s="14">
        <f t="shared" si="48"/>
        <v>0</v>
      </c>
      <c r="AA23" s="17"/>
      <c r="AB23" s="14">
        <f t="shared" si="49"/>
        <v>0</v>
      </c>
      <c r="AC23" s="13"/>
      <c r="AD23" s="14">
        <f t="shared" si="50"/>
        <v>0</v>
      </c>
      <c r="AE23" s="17"/>
      <c r="AF23" s="14">
        <f t="shared" si="51"/>
        <v>0</v>
      </c>
      <c r="AG23" s="13"/>
      <c r="AH23" s="14">
        <f t="shared" si="52"/>
        <v>0</v>
      </c>
      <c r="AI23" s="17"/>
      <c r="AJ23" s="14">
        <f t="shared" si="53"/>
        <v>0</v>
      </c>
      <c r="AK23" s="13"/>
      <c r="AL23" s="14">
        <f t="shared" si="54"/>
        <v>0</v>
      </c>
      <c r="AM23" s="18"/>
      <c r="AN23" s="6">
        <f t="shared" si="0"/>
        <v>0</v>
      </c>
      <c r="AO23" s="18"/>
      <c r="AP23" s="6">
        <f t="shared" si="1"/>
        <v>0</v>
      </c>
      <c r="AQ23" s="18"/>
      <c r="AR23" s="6">
        <f t="shared" si="2"/>
        <v>0</v>
      </c>
      <c r="AS23" s="18"/>
    </row>
    <row r="24" spans="3:45" ht="15.75" x14ac:dyDescent="0.25">
      <c r="C24" s="2" t="str">
        <f>IF(A24&gt;0,VLOOKUP(A24,#REF!,2),"")</f>
        <v/>
      </c>
      <c r="D24" t="str">
        <f>IF(B24&gt;0,VLOOKUP(B24,#REF!,2),"")</f>
        <v/>
      </c>
      <c r="E24" s="10" t="str">
        <f t="shared" si="55"/>
        <v/>
      </c>
      <c r="F24" s="17">
        <f t="shared" si="38"/>
        <v>0</v>
      </c>
      <c r="G24" s="13"/>
      <c r="H24" s="14">
        <f t="shared" si="39"/>
        <v>0</v>
      </c>
      <c r="I24" s="13"/>
      <c r="J24" s="14">
        <f t="shared" si="40"/>
        <v>0</v>
      </c>
      <c r="K24" s="17"/>
      <c r="L24" s="14">
        <f t="shared" si="41"/>
        <v>0</v>
      </c>
      <c r="M24" s="13"/>
      <c r="N24" s="14">
        <f t="shared" si="42"/>
        <v>0</v>
      </c>
      <c r="O24" s="17"/>
      <c r="P24" s="14">
        <f t="shared" si="43"/>
        <v>0</v>
      </c>
      <c r="Q24" s="13"/>
      <c r="R24" s="14">
        <f t="shared" si="44"/>
        <v>0</v>
      </c>
      <c r="S24" s="17"/>
      <c r="T24" s="14">
        <f t="shared" si="45"/>
        <v>0</v>
      </c>
      <c r="U24" s="13"/>
      <c r="V24" s="14">
        <f t="shared" si="46"/>
        <v>0</v>
      </c>
      <c r="W24" s="17"/>
      <c r="X24" s="14">
        <f t="shared" si="47"/>
        <v>0</v>
      </c>
      <c r="Y24" s="13"/>
      <c r="Z24" s="14">
        <f t="shared" si="48"/>
        <v>0</v>
      </c>
      <c r="AA24" s="17"/>
      <c r="AB24" s="14">
        <f t="shared" si="49"/>
        <v>0</v>
      </c>
      <c r="AC24" s="13"/>
      <c r="AD24" s="14">
        <f t="shared" si="50"/>
        <v>0</v>
      </c>
      <c r="AE24" s="17"/>
      <c r="AF24" s="14">
        <f t="shared" si="51"/>
        <v>0</v>
      </c>
      <c r="AG24" s="13"/>
      <c r="AH24" s="14">
        <f t="shared" si="52"/>
        <v>0</v>
      </c>
      <c r="AI24" s="17"/>
      <c r="AJ24" s="14">
        <f t="shared" si="53"/>
        <v>0</v>
      </c>
      <c r="AK24" s="13"/>
      <c r="AL24" s="14">
        <f t="shared" si="54"/>
        <v>0</v>
      </c>
      <c r="AM24" s="18"/>
      <c r="AN24" s="6">
        <f t="shared" si="0"/>
        <v>0</v>
      </c>
      <c r="AO24" s="18"/>
      <c r="AP24" s="6">
        <f t="shared" si="1"/>
        <v>0</v>
      </c>
      <c r="AQ24" s="18"/>
      <c r="AR24" s="6">
        <f t="shared" si="2"/>
        <v>0</v>
      </c>
      <c r="AS24" s="18"/>
    </row>
    <row r="25" spans="3:45" ht="15.75" x14ac:dyDescent="0.25">
      <c r="C25" s="2" t="str">
        <f>IF(A25&gt;0,VLOOKUP(A25,#REF!,2),"")</f>
        <v/>
      </c>
      <c r="D25" t="str">
        <f>IF(B25&gt;0,VLOOKUP(B25,#REF!,2),"")</f>
        <v/>
      </c>
      <c r="E25" s="10" t="str">
        <f t="shared" si="55"/>
        <v/>
      </c>
      <c r="F25" s="17">
        <f t="shared" si="38"/>
        <v>0</v>
      </c>
      <c r="G25" s="13"/>
      <c r="H25" s="14">
        <f t="shared" si="39"/>
        <v>0</v>
      </c>
      <c r="I25" s="13"/>
      <c r="J25" s="14">
        <f t="shared" si="40"/>
        <v>0</v>
      </c>
      <c r="K25" s="17"/>
      <c r="L25" s="14">
        <f t="shared" si="41"/>
        <v>0</v>
      </c>
      <c r="M25" s="13"/>
      <c r="N25" s="14">
        <f t="shared" si="42"/>
        <v>0</v>
      </c>
      <c r="O25" s="17"/>
      <c r="P25" s="14">
        <f t="shared" si="43"/>
        <v>0</v>
      </c>
      <c r="Q25" s="13"/>
      <c r="R25" s="14">
        <f t="shared" si="44"/>
        <v>0</v>
      </c>
      <c r="S25" s="17"/>
      <c r="T25" s="14">
        <f t="shared" si="45"/>
        <v>0</v>
      </c>
      <c r="U25" s="13"/>
      <c r="V25" s="14">
        <f t="shared" si="46"/>
        <v>0</v>
      </c>
      <c r="W25" s="17"/>
      <c r="X25" s="14">
        <f t="shared" si="47"/>
        <v>0</v>
      </c>
      <c r="Y25" s="13"/>
      <c r="Z25" s="14">
        <f t="shared" si="48"/>
        <v>0</v>
      </c>
      <c r="AA25" s="17"/>
      <c r="AB25" s="14">
        <f t="shared" si="49"/>
        <v>0</v>
      </c>
      <c r="AC25" s="13"/>
      <c r="AD25" s="14">
        <f t="shared" si="50"/>
        <v>0</v>
      </c>
      <c r="AE25" s="17"/>
      <c r="AF25" s="14">
        <f t="shared" si="51"/>
        <v>0</v>
      </c>
      <c r="AG25" s="13"/>
      <c r="AH25" s="14">
        <f t="shared" si="52"/>
        <v>0</v>
      </c>
      <c r="AI25" s="17"/>
      <c r="AJ25" s="14">
        <f t="shared" si="53"/>
        <v>0</v>
      </c>
      <c r="AK25" s="13"/>
      <c r="AL25" s="14">
        <f t="shared" si="54"/>
        <v>0</v>
      </c>
      <c r="AM25" s="18"/>
      <c r="AN25" s="6">
        <f t="shared" si="0"/>
        <v>0</v>
      </c>
      <c r="AO25" s="18"/>
      <c r="AP25" s="6">
        <f t="shared" si="1"/>
        <v>0</v>
      </c>
      <c r="AQ25" s="18"/>
      <c r="AR25" s="6">
        <f t="shared" si="2"/>
        <v>0</v>
      </c>
      <c r="AS25" s="18"/>
    </row>
    <row r="26" spans="3:45" ht="15.75" x14ac:dyDescent="0.25">
      <c r="C26" s="2" t="str">
        <f>IF(A26&gt;0,VLOOKUP(A26,#REF!,2),"")</f>
        <v/>
      </c>
      <c r="D26" t="str">
        <f>IF(B26&gt;0,VLOOKUP(B26,#REF!,2),"")</f>
        <v/>
      </c>
      <c r="E26" s="10" t="str">
        <f t="shared" si="55"/>
        <v/>
      </c>
      <c r="F26" s="17">
        <f t="shared" si="38"/>
        <v>0</v>
      </c>
      <c r="G26" s="13"/>
      <c r="H26" s="14">
        <f t="shared" si="39"/>
        <v>0</v>
      </c>
      <c r="I26" s="13"/>
      <c r="J26" s="14">
        <f t="shared" si="40"/>
        <v>0</v>
      </c>
      <c r="K26" s="17"/>
      <c r="L26" s="14">
        <f t="shared" si="41"/>
        <v>0</v>
      </c>
      <c r="M26" s="13"/>
      <c r="N26" s="14">
        <f t="shared" si="42"/>
        <v>0</v>
      </c>
      <c r="O26" s="17"/>
      <c r="P26" s="14">
        <f t="shared" si="43"/>
        <v>0</v>
      </c>
      <c r="Q26" s="13"/>
      <c r="R26" s="14">
        <f t="shared" si="44"/>
        <v>0</v>
      </c>
      <c r="S26" s="17"/>
      <c r="T26" s="14">
        <f t="shared" si="45"/>
        <v>0</v>
      </c>
      <c r="U26" s="13"/>
      <c r="V26" s="14">
        <f t="shared" si="46"/>
        <v>0</v>
      </c>
      <c r="W26" s="17"/>
      <c r="X26" s="14">
        <f t="shared" si="47"/>
        <v>0</v>
      </c>
      <c r="Y26" s="13"/>
      <c r="Z26" s="14">
        <f t="shared" si="48"/>
        <v>0</v>
      </c>
      <c r="AA26" s="17"/>
      <c r="AB26" s="14">
        <f t="shared" si="49"/>
        <v>0</v>
      </c>
      <c r="AC26" s="13"/>
      <c r="AD26" s="14">
        <f t="shared" si="50"/>
        <v>0</v>
      </c>
      <c r="AE26" s="17"/>
      <c r="AF26" s="14">
        <f t="shared" si="51"/>
        <v>0</v>
      </c>
      <c r="AG26" s="13"/>
      <c r="AH26" s="14">
        <f t="shared" si="52"/>
        <v>0</v>
      </c>
      <c r="AI26" s="17"/>
      <c r="AJ26" s="14">
        <f t="shared" si="53"/>
        <v>0</v>
      </c>
      <c r="AK26" s="13"/>
      <c r="AL26" s="14">
        <f t="shared" si="54"/>
        <v>0</v>
      </c>
      <c r="AM26" s="18"/>
      <c r="AN26" s="6">
        <f t="shared" si="0"/>
        <v>0</v>
      </c>
      <c r="AO26" s="18"/>
      <c r="AP26" s="6">
        <f t="shared" si="1"/>
        <v>0</v>
      </c>
      <c r="AQ26" s="18"/>
      <c r="AR26" s="6">
        <f t="shared" si="2"/>
        <v>0</v>
      </c>
      <c r="AS26" s="18"/>
    </row>
    <row r="27" spans="3:45" ht="15.75" x14ac:dyDescent="0.25">
      <c r="C27" s="2" t="str">
        <f>IF(A27&gt;0,VLOOKUP(A27,#REF!,2),"")</f>
        <v/>
      </c>
      <c r="D27" t="str">
        <f>IF(B27&gt;0,VLOOKUP(B27,#REF!,2),"")</f>
        <v/>
      </c>
      <c r="E27" s="10" t="str">
        <f t="shared" si="55"/>
        <v/>
      </c>
      <c r="F27" s="17">
        <f t="shared" si="38"/>
        <v>0</v>
      </c>
      <c r="G27" s="13"/>
      <c r="H27" s="14">
        <f t="shared" si="39"/>
        <v>0</v>
      </c>
      <c r="I27" s="13"/>
      <c r="J27" s="14">
        <f t="shared" si="40"/>
        <v>0</v>
      </c>
      <c r="K27" s="17"/>
      <c r="L27" s="14">
        <f t="shared" si="41"/>
        <v>0</v>
      </c>
      <c r="M27" s="13"/>
      <c r="N27" s="14">
        <f t="shared" si="42"/>
        <v>0</v>
      </c>
      <c r="O27" s="17"/>
      <c r="P27" s="14">
        <f t="shared" si="43"/>
        <v>0</v>
      </c>
      <c r="Q27" s="13"/>
      <c r="R27" s="14">
        <f t="shared" si="44"/>
        <v>0</v>
      </c>
      <c r="S27" s="17"/>
      <c r="T27" s="14">
        <f t="shared" si="45"/>
        <v>0</v>
      </c>
      <c r="U27" s="13"/>
      <c r="V27" s="14">
        <f t="shared" si="46"/>
        <v>0</v>
      </c>
      <c r="W27" s="17"/>
      <c r="X27" s="14">
        <f t="shared" si="47"/>
        <v>0</v>
      </c>
      <c r="Y27" s="13"/>
      <c r="Z27" s="14">
        <f t="shared" si="48"/>
        <v>0</v>
      </c>
      <c r="AA27" s="17"/>
      <c r="AB27" s="14">
        <f t="shared" si="49"/>
        <v>0</v>
      </c>
      <c r="AC27" s="13"/>
      <c r="AD27" s="14">
        <f t="shared" si="50"/>
        <v>0</v>
      </c>
      <c r="AE27" s="17"/>
      <c r="AF27" s="14">
        <f t="shared" si="51"/>
        <v>0</v>
      </c>
      <c r="AG27" s="13"/>
      <c r="AH27" s="14">
        <f t="shared" si="52"/>
        <v>0</v>
      </c>
      <c r="AI27" s="17"/>
      <c r="AJ27" s="14">
        <f t="shared" si="53"/>
        <v>0</v>
      </c>
      <c r="AK27" s="13"/>
      <c r="AL27" s="14">
        <f t="shared" si="54"/>
        <v>0</v>
      </c>
      <c r="AM27" s="18"/>
      <c r="AN27" s="6">
        <f t="shared" si="0"/>
        <v>0</v>
      </c>
      <c r="AO27" s="18"/>
      <c r="AP27" s="6">
        <f t="shared" si="1"/>
        <v>0</v>
      </c>
      <c r="AQ27" s="18"/>
      <c r="AR27" s="6">
        <f t="shared" si="2"/>
        <v>0</v>
      </c>
      <c r="AS27" s="18"/>
    </row>
    <row r="28" spans="3:45" ht="15.75" x14ac:dyDescent="0.25">
      <c r="C28" s="2" t="str">
        <f>IF(A28&gt;0,VLOOKUP(A28,#REF!,2),"")</f>
        <v/>
      </c>
      <c r="D28" t="str">
        <f>IF(B28&gt;0,VLOOKUP(B28,#REF!,2),"")</f>
        <v/>
      </c>
      <c r="E28" s="10" t="str">
        <f t="shared" si="55"/>
        <v/>
      </c>
      <c r="F28" s="17">
        <f t="shared" si="38"/>
        <v>0</v>
      </c>
      <c r="G28" s="13"/>
      <c r="H28" s="14">
        <f t="shared" si="39"/>
        <v>0</v>
      </c>
      <c r="I28" s="13"/>
      <c r="J28" s="14">
        <f t="shared" si="40"/>
        <v>0</v>
      </c>
      <c r="K28" s="17"/>
      <c r="L28" s="14">
        <f t="shared" si="41"/>
        <v>0</v>
      </c>
      <c r="M28" s="13"/>
      <c r="N28" s="14">
        <f t="shared" si="42"/>
        <v>0</v>
      </c>
      <c r="O28" s="17"/>
      <c r="P28" s="14">
        <f t="shared" si="43"/>
        <v>0</v>
      </c>
      <c r="Q28" s="13"/>
      <c r="R28" s="14">
        <f t="shared" si="44"/>
        <v>0</v>
      </c>
      <c r="S28" s="17"/>
      <c r="T28" s="14">
        <f t="shared" si="45"/>
        <v>0</v>
      </c>
      <c r="U28" s="13"/>
      <c r="V28" s="14">
        <f t="shared" si="46"/>
        <v>0</v>
      </c>
      <c r="W28" s="17"/>
      <c r="X28" s="14">
        <f t="shared" si="47"/>
        <v>0</v>
      </c>
      <c r="Y28" s="13"/>
      <c r="Z28" s="14">
        <f t="shared" si="48"/>
        <v>0</v>
      </c>
      <c r="AA28" s="17"/>
      <c r="AB28" s="14">
        <f t="shared" si="49"/>
        <v>0</v>
      </c>
      <c r="AC28" s="13"/>
      <c r="AD28" s="14">
        <f t="shared" si="50"/>
        <v>0</v>
      </c>
      <c r="AE28" s="17"/>
      <c r="AF28" s="14">
        <f t="shared" si="51"/>
        <v>0</v>
      </c>
      <c r="AG28" s="13"/>
      <c r="AH28" s="14">
        <f t="shared" si="52"/>
        <v>0</v>
      </c>
      <c r="AI28" s="17"/>
      <c r="AJ28" s="14">
        <f t="shared" si="53"/>
        <v>0</v>
      </c>
      <c r="AK28" s="13"/>
      <c r="AL28" s="14">
        <f t="shared" si="54"/>
        <v>0</v>
      </c>
      <c r="AM28" s="18"/>
      <c r="AN28" s="6">
        <f t="shared" si="0"/>
        <v>0</v>
      </c>
      <c r="AO28" s="18"/>
      <c r="AP28" s="6">
        <f t="shared" si="1"/>
        <v>0</v>
      </c>
      <c r="AQ28" s="18"/>
      <c r="AR28" s="6">
        <f t="shared" si="2"/>
        <v>0</v>
      </c>
      <c r="AS28" s="18"/>
    </row>
    <row r="29" spans="3:45" ht="15.75" x14ac:dyDescent="0.25">
      <c r="C29" s="2" t="str">
        <f>IF(A29&gt;0,VLOOKUP(A29,#REF!,2),"")</f>
        <v/>
      </c>
      <c r="D29" t="str">
        <f>IF(B29&gt;0,VLOOKUP(B29,#REF!,2),"")</f>
        <v/>
      </c>
      <c r="E29" s="10" t="str">
        <f t="shared" si="55"/>
        <v/>
      </c>
      <c r="F29" s="17">
        <f t="shared" si="38"/>
        <v>0</v>
      </c>
      <c r="G29" s="13"/>
      <c r="H29" s="14">
        <f t="shared" si="39"/>
        <v>0</v>
      </c>
      <c r="I29" s="13"/>
      <c r="J29" s="14">
        <f t="shared" si="40"/>
        <v>0</v>
      </c>
      <c r="K29" s="17"/>
      <c r="L29" s="14">
        <f t="shared" si="41"/>
        <v>0</v>
      </c>
      <c r="M29" s="13"/>
      <c r="N29" s="14">
        <f t="shared" si="42"/>
        <v>0</v>
      </c>
      <c r="O29" s="17"/>
      <c r="P29" s="14">
        <f t="shared" si="43"/>
        <v>0</v>
      </c>
      <c r="Q29" s="13"/>
      <c r="R29" s="14">
        <f t="shared" si="44"/>
        <v>0</v>
      </c>
      <c r="S29" s="17"/>
      <c r="T29" s="14">
        <f t="shared" si="45"/>
        <v>0</v>
      </c>
      <c r="U29" s="13"/>
      <c r="V29" s="14">
        <f t="shared" si="46"/>
        <v>0</v>
      </c>
      <c r="W29" s="17"/>
      <c r="X29" s="14">
        <f t="shared" si="47"/>
        <v>0</v>
      </c>
      <c r="Y29" s="13"/>
      <c r="Z29" s="14">
        <f t="shared" si="48"/>
        <v>0</v>
      </c>
      <c r="AA29" s="17"/>
      <c r="AB29" s="14">
        <f t="shared" si="49"/>
        <v>0</v>
      </c>
      <c r="AC29" s="13"/>
      <c r="AD29" s="14">
        <f t="shared" si="50"/>
        <v>0</v>
      </c>
      <c r="AE29" s="17"/>
      <c r="AF29" s="14">
        <f t="shared" si="51"/>
        <v>0</v>
      </c>
      <c r="AG29" s="13"/>
      <c r="AH29" s="14">
        <f t="shared" si="52"/>
        <v>0</v>
      </c>
      <c r="AI29" s="17"/>
      <c r="AJ29" s="14">
        <f t="shared" si="53"/>
        <v>0</v>
      </c>
      <c r="AK29" s="13"/>
      <c r="AL29" s="14">
        <f t="shared" si="54"/>
        <v>0</v>
      </c>
      <c r="AM29" s="18"/>
      <c r="AN29" s="6">
        <f t="shared" si="0"/>
        <v>0</v>
      </c>
      <c r="AO29" s="18"/>
      <c r="AP29" s="6">
        <f t="shared" si="1"/>
        <v>0</v>
      </c>
      <c r="AQ29" s="18"/>
      <c r="AR29" s="6">
        <f t="shared" si="2"/>
        <v>0</v>
      </c>
      <c r="AS29" s="18"/>
    </row>
    <row r="30" spans="3:45" ht="15.75" x14ac:dyDescent="0.25">
      <c r="C30" s="2" t="str">
        <f>IF(A30&gt;0,VLOOKUP(A30,#REF!,2),"")</f>
        <v/>
      </c>
      <c r="D30" t="str">
        <f>IF(B30&gt;0,VLOOKUP(B30,#REF!,2),"")</f>
        <v/>
      </c>
      <c r="E30" s="10" t="str">
        <f t="shared" si="55"/>
        <v/>
      </c>
      <c r="F30" s="17">
        <f t="shared" si="38"/>
        <v>0</v>
      </c>
      <c r="G30" s="13"/>
      <c r="H30" s="14">
        <f t="shared" si="39"/>
        <v>0</v>
      </c>
      <c r="I30" s="13"/>
      <c r="J30" s="14">
        <f t="shared" si="40"/>
        <v>0</v>
      </c>
      <c r="K30" s="17"/>
      <c r="L30" s="14">
        <f t="shared" si="41"/>
        <v>0</v>
      </c>
      <c r="M30" s="13"/>
      <c r="N30" s="14">
        <f t="shared" si="42"/>
        <v>0</v>
      </c>
      <c r="O30" s="17"/>
      <c r="P30" s="14">
        <f t="shared" si="43"/>
        <v>0</v>
      </c>
      <c r="Q30" s="13"/>
      <c r="R30" s="14">
        <f t="shared" si="44"/>
        <v>0</v>
      </c>
      <c r="S30" s="17"/>
      <c r="T30" s="14">
        <f t="shared" si="45"/>
        <v>0</v>
      </c>
      <c r="U30" s="13"/>
      <c r="V30" s="14">
        <f t="shared" si="46"/>
        <v>0</v>
      </c>
      <c r="W30" s="17"/>
      <c r="X30" s="14">
        <f t="shared" si="47"/>
        <v>0</v>
      </c>
      <c r="Y30" s="13"/>
      <c r="Z30" s="14">
        <f t="shared" si="48"/>
        <v>0</v>
      </c>
      <c r="AA30" s="17"/>
      <c r="AB30" s="14">
        <f t="shared" si="49"/>
        <v>0</v>
      </c>
      <c r="AC30" s="13"/>
      <c r="AD30" s="14">
        <f t="shared" si="50"/>
        <v>0</v>
      </c>
      <c r="AE30" s="17"/>
      <c r="AF30" s="14">
        <f t="shared" si="51"/>
        <v>0</v>
      </c>
      <c r="AG30" s="13"/>
      <c r="AH30" s="14">
        <f t="shared" si="52"/>
        <v>0</v>
      </c>
      <c r="AI30" s="17"/>
      <c r="AJ30" s="14">
        <f t="shared" si="53"/>
        <v>0</v>
      </c>
      <c r="AK30" s="13"/>
      <c r="AL30" s="14">
        <f t="shared" si="54"/>
        <v>0</v>
      </c>
      <c r="AM30" s="18"/>
      <c r="AN30" s="6">
        <f t="shared" si="0"/>
        <v>0</v>
      </c>
      <c r="AO30" s="18"/>
      <c r="AP30" s="6">
        <f t="shared" si="1"/>
        <v>0</v>
      </c>
      <c r="AQ30" s="18"/>
      <c r="AR30" s="6">
        <f t="shared" si="2"/>
        <v>0</v>
      </c>
      <c r="AS30" s="18"/>
    </row>
    <row r="31" spans="3:45" ht="15.75" x14ac:dyDescent="0.25">
      <c r="C31" s="2" t="str">
        <f>IF(A31&gt;0,VLOOKUP(A31,#REF!,2),"")</f>
        <v/>
      </c>
      <c r="D31" t="str">
        <f>IF(B31&gt;0,VLOOKUP(B31,#REF!,2),"")</f>
        <v/>
      </c>
      <c r="E31" s="10" t="str">
        <f t="shared" si="55"/>
        <v/>
      </c>
      <c r="F31" s="17">
        <f t="shared" si="38"/>
        <v>0</v>
      </c>
      <c r="G31" s="13"/>
      <c r="H31" s="14">
        <f t="shared" si="39"/>
        <v>0</v>
      </c>
      <c r="I31" s="13"/>
      <c r="J31" s="14">
        <f t="shared" si="40"/>
        <v>0</v>
      </c>
      <c r="K31" s="17"/>
      <c r="L31" s="14">
        <f t="shared" si="41"/>
        <v>0</v>
      </c>
      <c r="M31" s="13"/>
      <c r="N31" s="14">
        <f t="shared" si="42"/>
        <v>0</v>
      </c>
      <c r="O31" s="17"/>
      <c r="P31" s="14">
        <f t="shared" si="43"/>
        <v>0</v>
      </c>
      <c r="Q31" s="13"/>
      <c r="R31" s="14">
        <f t="shared" si="44"/>
        <v>0</v>
      </c>
      <c r="S31" s="17"/>
      <c r="T31" s="14">
        <f t="shared" si="45"/>
        <v>0</v>
      </c>
      <c r="U31" s="13"/>
      <c r="V31" s="14">
        <f t="shared" si="46"/>
        <v>0</v>
      </c>
      <c r="W31" s="17"/>
      <c r="X31" s="14">
        <f t="shared" si="47"/>
        <v>0</v>
      </c>
      <c r="Y31" s="13"/>
      <c r="Z31" s="14">
        <f t="shared" si="48"/>
        <v>0</v>
      </c>
      <c r="AA31" s="17"/>
      <c r="AB31" s="14">
        <f t="shared" si="49"/>
        <v>0</v>
      </c>
      <c r="AC31" s="13"/>
      <c r="AD31" s="14">
        <f t="shared" si="50"/>
        <v>0</v>
      </c>
      <c r="AE31" s="17"/>
      <c r="AF31" s="14">
        <f t="shared" si="51"/>
        <v>0</v>
      </c>
      <c r="AG31" s="13"/>
      <c r="AH31" s="14">
        <f t="shared" si="52"/>
        <v>0</v>
      </c>
      <c r="AI31" s="17"/>
      <c r="AJ31" s="14">
        <f t="shared" si="53"/>
        <v>0</v>
      </c>
      <c r="AK31" s="13"/>
      <c r="AL31" s="14">
        <f t="shared" si="54"/>
        <v>0</v>
      </c>
      <c r="AM31" s="18"/>
      <c r="AN31" s="6">
        <f t="shared" si="0"/>
        <v>0</v>
      </c>
      <c r="AO31" s="18"/>
      <c r="AP31" s="6">
        <f t="shared" si="1"/>
        <v>0</v>
      </c>
      <c r="AQ31" s="18"/>
      <c r="AR31" s="6">
        <f t="shared" si="2"/>
        <v>0</v>
      </c>
      <c r="AS31" s="18"/>
    </row>
    <row r="32" spans="3:45" ht="15.75" x14ac:dyDescent="0.25">
      <c r="C32" s="2" t="str">
        <f>IF(A32&gt;0,VLOOKUP(A32,#REF!,2),"")</f>
        <v/>
      </c>
      <c r="D32" t="str">
        <f>IF(B32&gt;0,VLOOKUP(B32,#REF!,2),"")</f>
        <v/>
      </c>
      <c r="E32" s="10" t="str">
        <f t="shared" si="55"/>
        <v/>
      </c>
      <c r="F32" s="17">
        <f t="shared" si="38"/>
        <v>0</v>
      </c>
      <c r="G32" s="13"/>
      <c r="H32" s="14">
        <f t="shared" si="39"/>
        <v>0</v>
      </c>
      <c r="I32" s="13"/>
      <c r="J32" s="14">
        <f t="shared" si="40"/>
        <v>0</v>
      </c>
      <c r="K32" s="17"/>
      <c r="L32" s="14">
        <f t="shared" si="41"/>
        <v>0</v>
      </c>
      <c r="M32" s="13"/>
      <c r="N32" s="14">
        <f t="shared" si="42"/>
        <v>0</v>
      </c>
      <c r="O32" s="17"/>
      <c r="P32" s="14">
        <f t="shared" si="43"/>
        <v>0</v>
      </c>
      <c r="Q32" s="13"/>
      <c r="R32" s="14">
        <f t="shared" si="44"/>
        <v>0</v>
      </c>
      <c r="S32" s="17"/>
      <c r="T32" s="14">
        <f t="shared" si="45"/>
        <v>0</v>
      </c>
      <c r="U32" s="13"/>
      <c r="V32" s="14">
        <f t="shared" si="46"/>
        <v>0</v>
      </c>
      <c r="W32" s="17"/>
      <c r="X32" s="14">
        <f t="shared" si="47"/>
        <v>0</v>
      </c>
      <c r="Y32" s="13"/>
      <c r="Z32" s="14">
        <f t="shared" si="48"/>
        <v>0</v>
      </c>
      <c r="AA32" s="17"/>
      <c r="AB32" s="14">
        <f t="shared" si="49"/>
        <v>0</v>
      </c>
      <c r="AC32" s="13"/>
      <c r="AD32" s="14">
        <f t="shared" si="50"/>
        <v>0</v>
      </c>
      <c r="AE32" s="17"/>
      <c r="AF32" s="14">
        <f t="shared" si="51"/>
        <v>0</v>
      </c>
      <c r="AG32" s="13"/>
      <c r="AH32" s="14">
        <f t="shared" si="52"/>
        <v>0</v>
      </c>
      <c r="AI32" s="17"/>
      <c r="AJ32" s="14">
        <f t="shared" si="53"/>
        <v>0</v>
      </c>
      <c r="AK32" s="13"/>
      <c r="AL32" s="14">
        <f t="shared" si="54"/>
        <v>0</v>
      </c>
      <c r="AM32" s="18"/>
      <c r="AN32" s="6">
        <f t="shared" si="0"/>
        <v>0</v>
      </c>
      <c r="AO32" s="18"/>
      <c r="AP32" s="6">
        <f t="shared" si="1"/>
        <v>0</v>
      </c>
      <c r="AQ32" s="18"/>
      <c r="AR32" s="6">
        <f t="shared" si="2"/>
        <v>0</v>
      </c>
      <c r="AS32" s="18"/>
    </row>
    <row r="33" spans="3:45" ht="15.75" x14ac:dyDescent="0.25">
      <c r="C33" s="2" t="str">
        <f>IF(A33&gt;0,VLOOKUP(A33,#REF!,2),"")</f>
        <v/>
      </c>
      <c r="D33" t="str">
        <f>IF(B33&gt;0,VLOOKUP(B33,#REF!,2),"")</f>
        <v/>
      </c>
      <c r="E33" s="10" t="str">
        <f t="shared" si="55"/>
        <v/>
      </c>
      <c r="F33" s="17">
        <f t="shared" si="38"/>
        <v>0</v>
      </c>
      <c r="G33" s="13"/>
      <c r="H33" s="14">
        <f t="shared" si="39"/>
        <v>0</v>
      </c>
      <c r="I33" s="13"/>
      <c r="J33" s="14">
        <f t="shared" si="40"/>
        <v>0</v>
      </c>
      <c r="K33" s="17"/>
      <c r="L33" s="14">
        <f t="shared" si="41"/>
        <v>0</v>
      </c>
      <c r="M33" s="13"/>
      <c r="N33" s="14">
        <f t="shared" si="42"/>
        <v>0</v>
      </c>
      <c r="O33" s="17"/>
      <c r="P33" s="14">
        <f t="shared" si="43"/>
        <v>0</v>
      </c>
      <c r="Q33" s="13"/>
      <c r="R33" s="14">
        <f t="shared" si="44"/>
        <v>0</v>
      </c>
      <c r="S33" s="17"/>
      <c r="T33" s="14">
        <f t="shared" si="45"/>
        <v>0</v>
      </c>
      <c r="U33" s="13"/>
      <c r="V33" s="14">
        <f t="shared" si="46"/>
        <v>0</v>
      </c>
      <c r="W33" s="17"/>
      <c r="X33" s="14">
        <f t="shared" si="47"/>
        <v>0</v>
      </c>
      <c r="Y33" s="13"/>
      <c r="Z33" s="14">
        <f t="shared" si="48"/>
        <v>0</v>
      </c>
      <c r="AA33" s="17"/>
      <c r="AB33" s="14">
        <f t="shared" si="49"/>
        <v>0</v>
      </c>
      <c r="AC33" s="13"/>
      <c r="AD33" s="14">
        <f t="shared" si="50"/>
        <v>0</v>
      </c>
      <c r="AE33" s="17"/>
      <c r="AF33" s="14">
        <f t="shared" si="51"/>
        <v>0</v>
      </c>
      <c r="AG33" s="13"/>
      <c r="AH33" s="14">
        <f t="shared" si="52"/>
        <v>0</v>
      </c>
      <c r="AI33" s="17"/>
      <c r="AJ33" s="14">
        <f t="shared" si="53"/>
        <v>0</v>
      </c>
      <c r="AK33" s="13"/>
      <c r="AL33" s="14">
        <f t="shared" si="54"/>
        <v>0</v>
      </c>
      <c r="AM33" s="18"/>
      <c r="AN33" s="6">
        <f t="shared" si="0"/>
        <v>0</v>
      </c>
      <c r="AO33" s="18"/>
      <c r="AP33" s="6">
        <f t="shared" si="1"/>
        <v>0</v>
      </c>
      <c r="AQ33" s="18"/>
      <c r="AR33" s="6">
        <f t="shared" si="2"/>
        <v>0</v>
      </c>
      <c r="AS33" s="18"/>
    </row>
    <row r="34" spans="3:45" ht="15.75" x14ac:dyDescent="0.25">
      <c r="E34" s="10" t="str">
        <f t="shared" si="55"/>
        <v/>
      </c>
      <c r="F34" s="17">
        <f t="shared" si="38"/>
        <v>0</v>
      </c>
      <c r="G34" s="13"/>
      <c r="H34" s="14">
        <f t="shared" si="39"/>
        <v>0</v>
      </c>
      <c r="I34" s="13"/>
      <c r="J34" s="14">
        <f t="shared" si="40"/>
        <v>0</v>
      </c>
      <c r="K34" s="17"/>
      <c r="L34" s="14">
        <f t="shared" si="41"/>
        <v>0</v>
      </c>
      <c r="M34" s="13"/>
      <c r="N34" s="14">
        <f t="shared" si="42"/>
        <v>0</v>
      </c>
      <c r="O34" s="17"/>
      <c r="P34" s="14">
        <f t="shared" si="43"/>
        <v>0</v>
      </c>
      <c r="Q34" s="13"/>
      <c r="R34" s="14">
        <f t="shared" si="44"/>
        <v>0</v>
      </c>
      <c r="S34" s="17"/>
      <c r="T34" s="14">
        <f t="shared" si="45"/>
        <v>0</v>
      </c>
      <c r="U34" s="13"/>
      <c r="V34" s="14">
        <f t="shared" si="46"/>
        <v>0</v>
      </c>
      <c r="W34" s="17"/>
      <c r="X34" s="14">
        <f t="shared" si="47"/>
        <v>0</v>
      </c>
      <c r="Y34" s="13"/>
      <c r="Z34" s="14">
        <f t="shared" si="48"/>
        <v>0</v>
      </c>
      <c r="AA34" s="17"/>
      <c r="AB34" s="14">
        <f t="shared" si="49"/>
        <v>0</v>
      </c>
      <c r="AC34" s="13"/>
      <c r="AD34" s="14">
        <f t="shared" si="50"/>
        <v>0</v>
      </c>
      <c r="AE34" s="17"/>
      <c r="AF34" s="14">
        <f t="shared" si="51"/>
        <v>0</v>
      </c>
      <c r="AG34" s="13"/>
      <c r="AH34" s="14">
        <f t="shared" si="52"/>
        <v>0</v>
      </c>
      <c r="AI34" s="17"/>
      <c r="AJ34" s="14">
        <f t="shared" si="53"/>
        <v>0</v>
      </c>
      <c r="AK34" s="13"/>
      <c r="AL34" s="14">
        <f t="shared" si="54"/>
        <v>0</v>
      </c>
    </row>
    <row r="35" spans="3:45" ht="15.75" x14ac:dyDescent="0.25">
      <c r="E35" s="10" t="str">
        <f t="shared" si="55"/>
        <v/>
      </c>
      <c r="F35" s="17">
        <f t="shared" si="38"/>
        <v>0</v>
      </c>
      <c r="G35" s="13"/>
      <c r="H35" s="14">
        <f t="shared" si="39"/>
        <v>0</v>
      </c>
      <c r="I35" s="13"/>
      <c r="J35" s="14">
        <f t="shared" si="40"/>
        <v>0</v>
      </c>
      <c r="K35" s="17"/>
      <c r="L35" s="14">
        <f t="shared" si="41"/>
        <v>0</v>
      </c>
      <c r="M35" s="13"/>
      <c r="N35" s="14">
        <f t="shared" si="42"/>
        <v>0</v>
      </c>
      <c r="O35" s="17"/>
      <c r="P35" s="14">
        <f t="shared" si="43"/>
        <v>0</v>
      </c>
      <c r="Q35" s="13"/>
      <c r="R35" s="14">
        <f t="shared" si="44"/>
        <v>0</v>
      </c>
      <c r="S35" s="17"/>
      <c r="T35" s="14">
        <f t="shared" si="45"/>
        <v>0</v>
      </c>
      <c r="U35" s="13"/>
      <c r="V35" s="14">
        <f t="shared" si="46"/>
        <v>0</v>
      </c>
      <c r="W35" s="17"/>
      <c r="X35" s="14">
        <f t="shared" si="47"/>
        <v>0</v>
      </c>
      <c r="Y35" s="13"/>
      <c r="Z35" s="14">
        <f t="shared" si="48"/>
        <v>0</v>
      </c>
      <c r="AA35" s="17"/>
      <c r="AB35" s="14">
        <f t="shared" si="49"/>
        <v>0</v>
      </c>
      <c r="AC35" s="13"/>
      <c r="AD35" s="14">
        <f t="shared" si="50"/>
        <v>0</v>
      </c>
      <c r="AE35" s="17"/>
      <c r="AF35" s="14">
        <f t="shared" si="51"/>
        <v>0</v>
      </c>
      <c r="AG35" s="13"/>
      <c r="AH35" s="14">
        <f t="shared" si="52"/>
        <v>0</v>
      </c>
      <c r="AI35" s="17"/>
      <c r="AJ35" s="14">
        <f t="shared" si="53"/>
        <v>0</v>
      </c>
      <c r="AK35" s="13"/>
      <c r="AL35" s="14">
        <f t="shared" si="54"/>
        <v>0</v>
      </c>
    </row>
    <row r="36" spans="3:45" ht="15.75" x14ac:dyDescent="0.25">
      <c r="E36" s="10" t="str">
        <f t="shared" si="55"/>
        <v/>
      </c>
      <c r="F36" s="17">
        <f t="shared" si="38"/>
        <v>0</v>
      </c>
      <c r="G36" s="13"/>
      <c r="H36" s="14">
        <f t="shared" si="39"/>
        <v>0</v>
      </c>
      <c r="I36" s="13"/>
      <c r="J36" s="14">
        <f t="shared" si="40"/>
        <v>0</v>
      </c>
      <c r="K36" s="17"/>
      <c r="L36" s="14">
        <f t="shared" si="41"/>
        <v>0</v>
      </c>
      <c r="M36" s="13"/>
      <c r="N36" s="14">
        <f t="shared" si="42"/>
        <v>0</v>
      </c>
      <c r="O36" s="17"/>
      <c r="P36" s="14">
        <f t="shared" si="43"/>
        <v>0</v>
      </c>
      <c r="Q36" s="13"/>
      <c r="R36" s="14">
        <f t="shared" si="44"/>
        <v>0</v>
      </c>
      <c r="S36" s="17"/>
      <c r="T36" s="14">
        <f t="shared" si="45"/>
        <v>0</v>
      </c>
      <c r="U36" s="13"/>
      <c r="V36" s="14">
        <f t="shared" si="46"/>
        <v>0</v>
      </c>
      <c r="W36" s="17"/>
      <c r="X36" s="14">
        <f t="shared" si="47"/>
        <v>0</v>
      </c>
      <c r="Y36" s="13"/>
      <c r="Z36" s="14">
        <f t="shared" si="48"/>
        <v>0</v>
      </c>
      <c r="AA36" s="17"/>
      <c r="AB36" s="14">
        <f t="shared" si="49"/>
        <v>0</v>
      </c>
      <c r="AC36" s="13"/>
      <c r="AD36" s="14">
        <f t="shared" si="50"/>
        <v>0</v>
      </c>
      <c r="AE36" s="17"/>
      <c r="AF36" s="14">
        <f t="shared" si="51"/>
        <v>0</v>
      </c>
      <c r="AG36" s="13"/>
      <c r="AH36" s="14">
        <f t="shared" si="52"/>
        <v>0</v>
      </c>
      <c r="AI36" s="17"/>
      <c r="AJ36" s="14">
        <f t="shared" si="53"/>
        <v>0</v>
      </c>
      <c r="AK36" s="13"/>
      <c r="AL36" s="14">
        <f t="shared" si="54"/>
        <v>0</v>
      </c>
    </row>
    <row r="37" spans="3:45" ht="15.75" x14ac:dyDescent="0.25">
      <c r="E37" s="10" t="str">
        <f t="shared" si="55"/>
        <v/>
      </c>
      <c r="F37" s="17">
        <f t="shared" si="38"/>
        <v>0</v>
      </c>
      <c r="G37" s="13"/>
      <c r="H37" s="14">
        <f t="shared" si="39"/>
        <v>0</v>
      </c>
      <c r="I37" s="13"/>
      <c r="J37" s="14">
        <f t="shared" si="40"/>
        <v>0</v>
      </c>
      <c r="K37" s="17"/>
      <c r="L37" s="14">
        <f t="shared" si="41"/>
        <v>0</v>
      </c>
      <c r="M37" s="13"/>
      <c r="N37" s="14">
        <f t="shared" si="42"/>
        <v>0</v>
      </c>
      <c r="O37" s="17"/>
      <c r="P37" s="14">
        <f t="shared" si="43"/>
        <v>0</v>
      </c>
      <c r="Q37" s="13"/>
      <c r="R37" s="14">
        <f t="shared" si="44"/>
        <v>0</v>
      </c>
      <c r="S37" s="17"/>
      <c r="T37" s="14">
        <f t="shared" si="45"/>
        <v>0</v>
      </c>
      <c r="U37" s="13"/>
      <c r="V37" s="14">
        <f t="shared" si="46"/>
        <v>0</v>
      </c>
      <c r="W37" s="17"/>
      <c r="X37" s="14">
        <f t="shared" si="47"/>
        <v>0</v>
      </c>
      <c r="Y37" s="13"/>
      <c r="Z37" s="14">
        <f t="shared" si="48"/>
        <v>0</v>
      </c>
      <c r="AA37" s="17"/>
      <c r="AB37" s="14">
        <f t="shared" si="49"/>
        <v>0</v>
      </c>
      <c r="AC37" s="13"/>
      <c r="AD37" s="14">
        <f t="shared" si="50"/>
        <v>0</v>
      </c>
      <c r="AE37" s="17"/>
      <c r="AF37" s="14">
        <f t="shared" si="51"/>
        <v>0</v>
      </c>
      <c r="AG37" s="13"/>
      <c r="AH37" s="14">
        <f t="shared" si="52"/>
        <v>0</v>
      </c>
      <c r="AI37" s="17"/>
      <c r="AJ37" s="14">
        <f t="shared" si="53"/>
        <v>0</v>
      </c>
      <c r="AK37" s="13"/>
      <c r="AL37" s="14">
        <f t="shared" si="54"/>
        <v>0</v>
      </c>
    </row>
    <row r="38" spans="3:45" ht="15.75" x14ac:dyDescent="0.25">
      <c r="E38" s="10" t="str">
        <f t="shared" si="55"/>
        <v/>
      </c>
      <c r="F38" s="17">
        <f t="shared" si="38"/>
        <v>0</v>
      </c>
      <c r="G38" s="13"/>
      <c r="H38" s="14">
        <f t="shared" si="39"/>
        <v>0</v>
      </c>
      <c r="I38" s="13"/>
      <c r="J38" s="14">
        <f t="shared" si="40"/>
        <v>0</v>
      </c>
      <c r="K38" s="17"/>
      <c r="L38" s="14">
        <f t="shared" si="41"/>
        <v>0</v>
      </c>
      <c r="M38" s="13"/>
      <c r="N38" s="14">
        <f t="shared" si="42"/>
        <v>0</v>
      </c>
      <c r="O38" s="17"/>
      <c r="P38" s="14">
        <f t="shared" si="43"/>
        <v>0</v>
      </c>
      <c r="Q38" s="13"/>
      <c r="R38" s="14">
        <f t="shared" si="44"/>
        <v>0</v>
      </c>
      <c r="S38" s="17"/>
      <c r="T38" s="14">
        <f t="shared" si="45"/>
        <v>0</v>
      </c>
      <c r="U38" s="13"/>
      <c r="V38" s="14">
        <f t="shared" si="46"/>
        <v>0</v>
      </c>
      <c r="W38" s="17"/>
      <c r="X38" s="14">
        <f t="shared" si="47"/>
        <v>0</v>
      </c>
      <c r="Y38" s="13"/>
      <c r="Z38" s="14">
        <f t="shared" si="48"/>
        <v>0</v>
      </c>
      <c r="AA38" s="17"/>
      <c r="AB38" s="14">
        <f t="shared" si="49"/>
        <v>0</v>
      </c>
      <c r="AC38" s="13"/>
      <c r="AD38" s="14">
        <f t="shared" si="50"/>
        <v>0</v>
      </c>
      <c r="AE38" s="17"/>
      <c r="AF38" s="14">
        <f t="shared" si="51"/>
        <v>0</v>
      </c>
      <c r="AG38" s="13"/>
      <c r="AH38" s="14">
        <f t="shared" si="52"/>
        <v>0</v>
      </c>
      <c r="AI38" s="17"/>
      <c r="AJ38" s="14">
        <f t="shared" si="53"/>
        <v>0</v>
      </c>
      <c r="AK38" s="13"/>
      <c r="AL38" s="14">
        <f t="shared" si="54"/>
        <v>0</v>
      </c>
    </row>
    <row r="39" spans="3:45" ht="15.75" x14ac:dyDescent="0.25">
      <c r="E39" s="10" t="str">
        <f t="shared" si="55"/>
        <v/>
      </c>
      <c r="F39" s="17">
        <f t="shared" si="38"/>
        <v>0</v>
      </c>
      <c r="G39" s="13"/>
      <c r="H39" s="14">
        <f t="shared" si="39"/>
        <v>0</v>
      </c>
      <c r="I39" s="13"/>
      <c r="J39" s="14">
        <f t="shared" si="40"/>
        <v>0</v>
      </c>
      <c r="K39" s="17"/>
      <c r="L39" s="14">
        <f t="shared" si="41"/>
        <v>0</v>
      </c>
      <c r="M39" s="13"/>
      <c r="N39" s="14">
        <f t="shared" si="42"/>
        <v>0</v>
      </c>
      <c r="O39" s="17"/>
      <c r="P39" s="14">
        <f t="shared" si="43"/>
        <v>0</v>
      </c>
      <c r="Q39" s="13"/>
      <c r="R39" s="14">
        <f t="shared" si="44"/>
        <v>0</v>
      </c>
      <c r="S39" s="17"/>
      <c r="T39" s="14">
        <f t="shared" si="45"/>
        <v>0</v>
      </c>
      <c r="U39" s="13"/>
      <c r="V39" s="14">
        <f t="shared" si="46"/>
        <v>0</v>
      </c>
      <c r="W39" s="17"/>
      <c r="X39" s="14">
        <f t="shared" si="47"/>
        <v>0</v>
      </c>
      <c r="Y39" s="13"/>
      <c r="Z39" s="14">
        <f t="shared" si="48"/>
        <v>0</v>
      </c>
      <c r="AA39" s="17"/>
      <c r="AB39" s="14">
        <f t="shared" si="49"/>
        <v>0</v>
      </c>
      <c r="AC39" s="13"/>
      <c r="AD39" s="14">
        <f t="shared" si="50"/>
        <v>0</v>
      </c>
      <c r="AE39" s="17"/>
      <c r="AF39" s="14">
        <f t="shared" si="51"/>
        <v>0</v>
      </c>
      <c r="AG39" s="13"/>
      <c r="AH39" s="14">
        <f t="shared" si="52"/>
        <v>0</v>
      </c>
      <c r="AI39" s="17"/>
      <c r="AJ39" s="14">
        <f t="shared" si="53"/>
        <v>0</v>
      </c>
      <c r="AK39" s="13"/>
      <c r="AL39" s="14">
        <f t="shared" si="54"/>
        <v>0</v>
      </c>
    </row>
    <row r="40" spans="3:45" ht="15.75" x14ac:dyDescent="0.25">
      <c r="E40" s="10" t="str">
        <f t="shared" si="55"/>
        <v/>
      </c>
      <c r="F40" s="17">
        <f t="shared" si="38"/>
        <v>0</v>
      </c>
      <c r="G40" s="13"/>
      <c r="H40" s="14">
        <f t="shared" si="39"/>
        <v>0</v>
      </c>
      <c r="I40" s="13"/>
      <c r="J40" s="14">
        <f t="shared" si="40"/>
        <v>0</v>
      </c>
      <c r="K40" s="17"/>
      <c r="L40" s="14">
        <f t="shared" si="41"/>
        <v>0</v>
      </c>
      <c r="M40" s="13"/>
      <c r="N40" s="14">
        <f t="shared" si="42"/>
        <v>0</v>
      </c>
      <c r="O40" s="17"/>
      <c r="P40" s="14">
        <f t="shared" si="43"/>
        <v>0</v>
      </c>
      <c r="Q40" s="13"/>
      <c r="R40" s="14">
        <f t="shared" si="44"/>
        <v>0</v>
      </c>
      <c r="S40" s="17"/>
      <c r="T40" s="14">
        <f t="shared" si="45"/>
        <v>0</v>
      </c>
      <c r="U40" s="13"/>
      <c r="V40" s="14">
        <f t="shared" si="46"/>
        <v>0</v>
      </c>
      <c r="W40" s="17"/>
      <c r="X40" s="14">
        <f t="shared" si="47"/>
        <v>0</v>
      </c>
      <c r="Y40" s="13"/>
      <c r="Z40" s="14">
        <f t="shared" si="48"/>
        <v>0</v>
      </c>
      <c r="AA40" s="17"/>
      <c r="AB40" s="14">
        <f t="shared" si="49"/>
        <v>0</v>
      </c>
      <c r="AC40" s="13"/>
      <c r="AD40" s="14">
        <f t="shared" si="50"/>
        <v>0</v>
      </c>
      <c r="AE40" s="17"/>
      <c r="AF40" s="14">
        <f t="shared" si="51"/>
        <v>0</v>
      </c>
      <c r="AG40" s="13"/>
      <c r="AH40" s="14">
        <f t="shared" si="52"/>
        <v>0</v>
      </c>
      <c r="AI40" s="17"/>
      <c r="AJ40" s="14">
        <f t="shared" si="53"/>
        <v>0</v>
      </c>
      <c r="AK40" s="13"/>
      <c r="AL40" s="14">
        <f t="shared" si="54"/>
        <v>0</v>
      </c>
    </row>
    <row r="41" spans="3:45" ht="15.75" x14ac:dyDescent="0.25">
      <c r="E41" s="10" t="str">
        <f t="shared" si="55"/>
        <v/>
      </c>
      <c r="F41" s="17">
        <f t="shared" si="38"/>
        <v>0</v>
      </c>
      <c r="G41" s="13"/>
      <c r="H41" s="14">
        <f t="shared" si="39"/>
        <v>0</v>
      </c>
      <c r="I41" s="13"/>
      <c r="J41" s="14">
        <f t="shared" si="40"/>
        <v>0</v>
      </c>
      <c r="K41" s="17"/>
      <c r="L41" s="14">
        <f t="shared" si="41"/>
        <v>0</v>
      </c>
      <c r="M41" s="13"/>
      <c r="N41" s="14">
        <f t="shared" si="42"/>
        <v>0</v>
      </c>
      <c r="O41" s="17"/>
      <c r="P41" s="14">
        <f t="shared" si="43"/>
        <v>0</v>
      </c>
      <c r="Q41" s="13"/>
      <c r="R41" s="14">
        <f t="shared" si="44"/>
        <v>0</v>
      </c>
      <c r="S41" s="17"/>
      <c r="T41" s="14">
        <f t="shared" si="45"/>
        <v>0</v>
      </c>
      <c r="U41" s="13"/>
      <c r="V41" s="14">
        <f t="shared" si="46"/>
        <v>0</v>
      </c>
      <c r="W41" s="17"/>
      <c r="X41" s="14">
        <f t="shared" si="47"/>
        <v>0</v>
      </c>
      <c r="Y41" s="13"/>
      <c r="Z41" s="14">
        <f t="shared" si="48"/>
        <v>0</v>
      </c>
      <c r="AA41" s="17"/>
      <c r="AB41" s="14">
        <f t="shared" si="49"/>
        <v>0</v>
      </c>
      <c r="AC41" s="13"/>
      <c r="AD41" s="14">
        <f t="shared" si="50"/>
        <v>0</v>
      </c>
      <c r="AE41" s="17"/>
      <c r="AF41" s="14">
        <f t="shared" si="51"/>
        <v>0</v>
      </c>
      <c r="AG41" s="13"/>
      <c r="AH41" s="14">
        <f t="shared" si="52"/>
        <v>0</v>
      </c>
      <c r="AI41" s="17"/>
      <c r="AJ41" s="14">
        <f t="shared" si="53"/>
        <v>0</v>
      </c>
      <c r="AK41" s="13"/>
      <c r="AL41" s="14">
        <f t="shared" si="54"/>
        <v>0</v>
      </c>
    </row>
    <row r="42" spans="3:45" ht="15.75" x14ac:dyDescent="0.25">
      <c r="E42" s="10" t="str">
        <f t="shared" si="55"/>
        <v/>
      </c>
      <c r="F42" s="17">
        <f t="shared" si="38"/>
        <v>0</v>
      </c>
      <c r="G42" s="13"/>
      <c r="H42" s="14">
        <f t="shared" si="39"/>
        <v>0</v>
      </c>
      <c r="I42" s="13"/>
      <c r="J42" s="14">
        <f t="shared" si="40"/>
        <v>0</v>
      </c>
      <c r="K42" s="17"/>
      <c r="L42" s="14">
        <f t="shared" si="41"/>
        <v>0</v>
      </c>
      <c r="M42" s="13"/>
      <c r="N42" s="14">
        <f t="shared" si="42"/>
        <v>0</v>
      </c>
      <c r="O42" s="17"/>
      <c r="P42" s="14">
        <f t="shared" si="43"/>
        <v>0</v>
      </c>
      <c r="Q42" s="13"/>
      <c r="R42" s="14">
        <f t="shared" si="44"/>
        <v>0</v>
      </c>
      <c r="S42" s="17"/>
      <c r="T42" s="14">
        <f t="shared" si="45"/>
        <v>0</v>
      </c>
      <c r="U42" s="13"/>
      <c r="V42" s="14">
        <f t="shared" si="46"/>
        <v>0</v>
      </c>
      <c r="W42" s="17"/>
      <c r="X42" s="14">
        <f t="shared" si="47"/>
        <v>0</v>
      </c>
      <c r="Y42" s="13"/>
      <c r="Z42" s="14">
        <f t="shared" si="48"/>
        <v>0</v>
      </c>
      <c r="AA42" s="17"/>
      <c r="AB42" s="14">
        <f t="shared" si="49"/>
        <v>0</v>
      </c>
      <c r="AC42" s="13"/>
      <c r="AD42" s="14">
        <f t="shared" si="50"/>
        <v>0</v>
      </c>
      <c r="AE42" s="17"/>
      <c r="AF42" s="14">
        <f t="shared" si="51"/>
        <v>0</v>
      </c>
      <c r="AG42" s="13"/>
      <c r="AH42" s="14">
        <f t="shared" si="52"/>
        <v>0</v>
      </c>
      <c r="AI42" s="17"/>
      <c r="AJ42" s="14">
        <f t="shared" si="53"/>
        <v>0</v>
      </c>
      <c r="AK42" s="13"/>
      <c r="AL42" s="14">
        <f t="shared" si="54"/>
        <v>0</v>
      </c>
    </row>
    <row r="43" spans="3:45" ht="15.75" x14ac:dyDescent="0.25">
      <c r="E43" s="10" t="str">
        <f t="shared" si="55"/>
        <v/>
      </c>
      <c r="F43" s="17">
        <f t="shared" si="38"/>
        <v>0</v>
      </c>
      <c r="G43" s="13"/>
      <c r="H43" s="14">
        <f t="shared" si="39"/>
        <v>0</v>
      </c>
      <c r="I43" s="13"/>
      <c r="J43" s="14">
        <f t="shared" si="40"/>
        <v>0</v>
      </c>
      <c r="K43" s="17"/>
      <c r="L43" s="14">
        <f t="shared" si="41"/>
        <v>0</v>
      </c>
      <c r="M43" s="13"/>
      <c r="N43" s="14">
        <f t="shared" si="42"/>
        <v>0</v>
      </c>
      <c r="O43" s="17"/>
      <c r="P43" s="14">
        <f t="shared" si="43"/>
        <v>0</v>
      </c>
      <c r="Q43" s="13"/>
      <c r="R43" s="14">
        <f t="shared" si="44"/>
        <v>0</v>
      </c>
      <c r="S43" s="17"/>
      <c r="T43" s="14">
        <f t="shared" si="45"/>
        <v>0</v>
      </c>
      <c r="U43" s="13"/>
      <c r="V43" s="14">
        <f t="shared" si="46"/>
        <v>0</v>
      </c>
      <c r="W43" s="17"/>
      <c r="X43" s="14">
        <f t="shared" si="47"/>
        <v>0</v>
      </c>
      <c r="Y43" s="13"/>
      <c r="Z43" s="14">
        <f t="shared" si="48"/>
        <v>0</v>
      </c>
      <c r="AA43" s="17"/>
      <c r="AB43" s="14">
        <f t="shared" si="49"/>
        <v>0</v>
      </c>
      <c r="AC43" s="13"/>
      <c r="AD43" s="14">
        <f t="shared" si="50"/>
        <v>0</v>
      </c>
      <c r="AE43" s="17"/>
      <c r="AF43" s="14">
        <f t="shared" si="51"/>
        <v>0</v>
      </c>
      <c r="AG43" s="13"/>
      <c r="AH43" s="14">
        <f t="shared" si="52"/>
        <v>0</v>
      </c>
      <c r="AI43" s="17"/>
      <c r="AJ43" s="14">
        <f t="shared" si="53"/>
        <v>0</v>
      </c>
      <c r="AK43" s="13"/>
      <c r="AL43" s="14">
        <f t="shared" si="54"/>
        <v>0</v>
      </c>
    </row>
    <row r="44" spans="3:45" ht="15.75" x14ac:dyDescent="0.25">
      <c r="E44" s="10" t="str">
        <f t="shared" si="55"/>
        <v/>
      </c>
      <c r="F44" s="17">
        <f t="shared" si="38"/>
        <v>0</v>
      </c>
      <c r="G44" s="13"/>
      <c r="H44" s="14">
        <f t="shared" si="39"/>
        <v>0</v>
      </c>
      <c r="I44" s="13"/>
      <c r="J44" s="14">
        <f t="shared" si="40"/>
        <v>0</v>
      </c>
      <c r="K44" s="17"/>
      <c r="L44" s="14">
        <f t="shared" si="41"/>
        <v>0</v>
      </c>
      <c r="M44" s="13"/>
      <c r="N44" s="14">
        <f t="shared" si="42"/>
        <v>0</v>
      </c>
      <c r="O44" s="17"/>
      <c r="P44" s="14">
        <f t="shared" si="43"/>
        <v>0</v>
      </c>
      <c r="Q44" s="13"/>
      <c r="R44" s="14">
        <f t="shared" si="44"/>
        <v>0</v>
      </c>
      <c r="S44" s="17"/>
      <c r="T44" s="14">
        <f t="shared" si="45"/>
        <v>0</v>
      </c>
      <c r="U44" s="13"/>
      <c r="V44" s="14">
        <f t="shared" si="46"/>
        <v>0</v>
      </c>
      <c r="W44" s="17"/>
      <c r="X44" s="14">
        <f t="shared" si="47"/>
        <v>0</v>
      </c>
      <c r="Y44" s="13"/>
      <c r="Z44" s="14">
        <f t="shared" si="48"/>
        <v>0</v>
      </c>
      <c r="AA44" s="17"/>
      <c r="AB44" s="14">
        <f t="shared" si="49"/>
        <v>0</v>
      </c>
      <c r="AC44" s="13"/>
      <c r="AD44" s="14">
        <f t="shared" si="50"/>
        <v>0</v>
      </c>
      <c r="AE44" s="17"/>
      <c r="AF44" s="14">
        <f t="shared" si="51"/>
        <v>0</v>
      </c>
      <c r="AG44" s="13"/>
      <c r="AH44" s="14">
        <f t="shared" si="52"/>
        <v>0</v>
      </c>
      <c r="AI44" s="17"/>
      <c r="AJ44" s="14">
        <f t="shared" si="53"/>
        <v>0</v>
      </c>
      <c r="AK44" s="13"/>
      <c r="AL44" s="14">
        <f t="shared" si="54"/>
        <v>0</v>
      </c>
    </row>
    <row r="45" spans="3:45" ht="15.75" x14ac:dyDescent="0.25">
      <c r="E45" s="10" t="str">
        <f t="shared" si="55"/>
        <v/>
      </c>
      <c r="F45" s="17">
        <f t="shared" si="38"/>
        <v>0</v>
      </c>
      <c r="G45" s="13"/>
      <c r="H45" s="14">
        <f t="shared" si="39"/>
        <v>0</v>
      </c>
      <c r="I45" s="13"/>
      <c r="J45" s="14">
        <f t="shared" si="40"/>
        <v>0</v>
      </c>
      <c r="K45" s="17"/>
      <c r="L45" s="14">
        <f t="shared" si="41"/>
        <v>0</v>
      </c>
      <c r="M45" s="13"/>
      <c r="N45" s="14">
        <f t="shared" si="42"/>
        <v>0</v>
      </c>
      <c r="O45" s="17"/>
      <c r="P45" s="14">
        <f t="shared" si="43"/>
        <v>0</v>
      </c>
      <c r="Q45" s="13"/>
      <c r="R45" s="14">
        <f t="shared" si="44"/>
        <v>0</v>
      </c>
      <c r="S45" s="17"/>
      <c r="T45" s="14">
        <f t="shared" si="45"/>
        <v>0</v>
      </c>
      <c r="U45" s="13"/>
      <c r="V45" s="14">
        <f t="shared" si="46"/>
        <v>0</v>
      </c>
      <c r="W45" s="17"/>
      <c r="X45" s="14">
        <f t="shared" si="47"/>
        <v>0</v>
      </c>
      <c r="Y45" s="13"/>
      <c r="Z45" s="14">
        <f t="shared" si="48"/>
        <v>0</v>
      </c>
      <c r="AA45" s="17"/>
      <c r="AB45" s="14">
        <f t="shared" si="49"/>
        <v>0</v>
      </c>
      <c r="AC45" s="13"/>
      <c r="AD45" s="14">
        <f t="shared" si="50"/>
        <v>0</v>
      </c>
      <c r="AE45" s="17"/>
      <c r="AF45" s="14">
        <f t="shared" si="51"/>
        <v>0</v>
      </c>
      <c r="AG45" s="13"/>
      <c r="AH45" s="14">
        <f t="shared" si="52"/>
        <v>0</v>
      </c>
      <c r="AI45" s="17"/>
      <c r="AJ45" s="14">
        <f t="shared" si="53"/>
        <v>0</v>
      </c>
      <c r="AK45" s="13"/>
      <c r="AL45" s="14">
        <f t="shared" si="54"/>
        <v>0</v>
      </c>
    </row>
    <row r="46" spans="3:45" ht="15.75" x14ac:dyDescent="0.25">
      <c r="E46" s="10" t="str">
        <f t="shared" si="55"/>
        <v/>
      </c>
      <c r="F46" s="17">
        <f t="shared" si="38"/>
        <v>0</v>
      </c>
      <c r="G46" s="13"/>
      <c r="H46" s="14">
        <f t="shared" si="39"/>
        <v>0</v>
      </c>
      <c r="I46" s="13"/>
      <c r="J46" s="14">
        <f t="shared" si="40"/>
        <v>0</v>
      </c>
      <c r="K46" s="17"/>
      <c r="L46" s="14">
        <f t="shared" si="41"/>
        <v>0</v>
      </c>
      <c r="M46" s="13"/>
      <c r="N46" s="14">
        <f t="shared" si="42"/>
        <v>0</v>
      </c>
      <c r="O46" s="17"/>
      <c r="P46" s="14">
        <f t="shared" si="43"/>
        <v>0</v>
      </c>
      <c r="Q46" s="13"/>
      <c r="R46" s="14">
        <f t="shared" si="44"/>
        <v>0</v>
      </c>
      <c r="S46" s="17"/>
      <c r="T46" s="14">
        <f t="shared" si="45"/>
        <v>0</v>
      </c>
      <c r="U46" s="13"/>
      <c r="V46" s="14">
        <f t="shared" si="46"/>
        <v>0</v>
      </c>
      <c r="W46" s="17"/>
      <c r="X46" s="14">
        <f t="shared" si="47"/>
        <v>0</v>
      </c>
      <c r="Y46" s="13"/>
      <c r="Z46" s="14">
        <f t="shared" si="48"/>
        <v>0</v>
      </c>
      <c r="AA46" s="17"/>
      <c r="AB46" s="14">
        <f t="shared" si="49"/>
        <v>0</v>
      </c>
      <c r="AC46" s="13"/>
      <c r="AD46" s="14">
        <f t="shared" si="50"/>
        <v>0</v>
      </c>
      <c r="AE46" s="17"/>
      <c r="AF46" s="14">
        <f t="shared" si="51"/>
        <v>0</v>
      </c>
      <c r="AG46" s="13"/>
      <c r="AH46" s="14">
        <f t="shared" si="52"/>
        <v>0</v>
      </c>
      <c r="AI46" s="17"/>
      <c r="AJ46" s="14">
        <f t="shared" si="53"/>
        <v>0</v>
      </c>
      <c r="AK46" s="13"/>
      <c r="AL46" s="14">
        <f t="shared" si="54"/>
        <v>0</v>
      </c>
    </row>
    <row r="47" spans="3:45" ht="15.75" x14ac:dyDescent="0.25">
      <c r="E47" s="10" t="str">
        <f t="shared" si="55"/>
        <v/>
      </c>
      <c r="F47" s="17">
        <f t="shared" si="38"/>
        <v>0</v>
      </c>
      <c r="G47" s="13"/>
      <c r="H47" s="14">
        <f t="shared" si="39"/>
        <v>0</v>
      </c>
      <c r="I47" s="13"/>
      <c r="J47" s="14">
        <f t="shared" si="40"/>
        <v>0</v>
      </c>
      <c r="K47" s="17"/>
      <c r="L47" s="14">
        <f t="shared" si="41"/>
        <v>0</v>
      </c>
      <c r="M47" s="13"/>
      <c r="N47" s="14">
        <f t="shared" si="42"/>
        <v>0</v>
      </c>
      <c r="O47" s="17"/>
      <c r="P47" s="14">
        <f t="shared" si="43"/>
        <v>0</v>
      </c>
      <c r="Q47" s="13"/>
      <c r="R47" s="14">
        <f t="shared" si="44"/>
        <v>0</v>
      </c>
      <c r="S47" s="17"/>
      <c r="T47" s="14">
        <f t="shared" si="45"/>
        <v>0</v>
      </c>
      <c r="U47" s="13"/>
      <c r="V47" s="14">
        <f t="shared" si="46"/>
        <v>0</v>
      </c>
      <c r="W47" s="17"/>
      <c r="X47" s="14">
        <f t="shared" si="47"/>
        <v>0</v>
      </c>
      <c r="Y47" s="13"/>
      <c r="Z47" s="14">
        <f t="shared" si="48"/>
        <v>0</v>
      </c>
      <c r="AA47" s="17"/>
      <c r="AB47" s="14">
        <f t="shared" si="49"/>
        <v>0</v>
      </c>
      <c r="AC47" s="13"/>
      <c r="AD47" s="14">
        <f t="shared" si="50"/>
        <v>0</v>
      </c>
      <c r="AE47" s="17"/>
      <c r="AF47" s="14">
        <f t="shared" si="51"/>
        <v>0</v>
      </c>
      <c r="AG47" s="13"/>
      <c r="AH47" s="14">
        <f t="shared" si="52"/>
        <v>0</v>
      </c>
      <c r="AI47" s="17"/>
      <c r="AJ47" s="14">
        <f t="shared" si="53"/>
        <v>0</v>
      </c>
      <c r="AK47" s="13"/>
      <c r="AL47" s="14">
        <f t="shared" si="54"/>
        <v>0</v>
      </c>
    </row>
  </sheetData>
  <sortState ref="E4:AL6">
    <sortCondition descending="1" ref="F4:F6"/>
  </sortState>
  <mergeCells count="10">
    <mergeCell ref="AC2:AE2"/>
    <mergeCell ref="AG2:AI2"/>
    <mergeCell ref="AK2:AM2"/>
    <mergeCell ref="AO2:AQ2"/>
    <mergeCell ref="G2:H2"/>
    <mergeCell ref="I2:K2"/>
    <mergeCell ref="M2:O2"/>
    <mergeCell ref="Q2:S2"/>
    <mergeCell ref="U2:W2"/>
    <mergeCell ref="Y2:AA2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opLeftCell="E1" zoomScaleNormal="100" workbookViewId="0">
      <selection activeCell="M5" sqref="M5"/>
    </sheetView>
  </sheetViews>
  <sheetFormatPr defaultRowHeight="15" x14ac:dyDescent="0.25"/>
  <cols>
    <col min="1" max="2" width="7.7109375" style="9" hidden="1" customWidth="1"/>
    <col min="3" max="3" width="17" hidden="1" customWidth="1"/>
    <col min="4" max="4" width="0" hidden="1" customWidth="1"/>
    <col min="5" max="5" width="39" customWidth="1"/>
    <col min="6" max="6" width="11.5703125" customWidth="1"/>
    <col min="7" max="7" width="8.28515625" customWidth="1"/>
    <col min="8" max="8" width="6.5703125" bestFit="1" customWidth="1"/>
    <col min="9" max="9" width="7.42578125" bestFit="1" customWidth="1"/>
    <col min="10" max="10" width="6.5703125" bestFit="1" customWidth="1"/>
    <col min="11" max="12" width="6" hidden="1" customWidth="1"/>
    <col min="13" max="13" width="7.42578125" bestFit="1" customWidth="1"/>
    <col min="14" max="14" width="6.5703125" bestFit="1" customWidth="1"/>
    <col min="15" max="16" width="6" hidden="1" customWidth="1"/>
    <col min="17" max="17" width="7.42578125" bestFit="1" customWidth="1"/>
    <col min="18" max="18" width="6.5703125" bestFit="1" customWidth="1"/>
    <col min="19" max="20" width="6" hidden="1" customWidth="1"/>
    <col min="21" max="21" width="7.42578125" bestFit="1" customWidth="1"/>
    <col min="22" max="22" width="6.5703125" bestFit="1" customWidth="1"/>
    <col min="23" max="24" width="7" hidden="1" customWidth="1"/>
    <col min="25" max="25" width="7.42578125" bestFit="1" customWidth="1"/>
    <col min="26" max="26" width="6.5703125" bestFit="1" customWidth="1"/>
    <col min="27" max="28" width="6" hidden="1" customWidth="1"/>
    <col min="29" max="29" width="7.42578125" bestFit="1" customWidth="1"/>
    <col min="30" max="30" width="6.5703125" bestFit="1" customWidth="1"/>
    <col min="31" max="32" width="6" hidden="1" customWidth="1"/>
    <col min="33" max="33" width="7.42578125" bestFit="1" customWidth="1"/>
    <col min="34" max="34" width="6.5703125" bestFit="1" customWidth="1"/>
    <col min="35" max="36" width="6" hidden="1" customWidth="1"/>
    <col min="37" max="37" width="7.42578125" hidden="1" customWidth="1"/>
    <col min="38" max="38" width="6.5703125" hidden="1" customWidth="1"/>
    <col min="39" max="40" width="6" hidden="1" customWidth="1"/>
    <col min="41" max="43" width="7" hidden="1" customWidth="1"/>
    <col min="44" max="44" width="11.42578125" hidden="1" customWidth="1"/>
    <col min="45" max="45" width="15" hidden="1" customWidth="1"/>
  </cols>
  <sheetData>
    <row r="1" spans="1:46" ht="26.25" x14ac:dyDescent="0.4">
      <c r="B1"/>
      <c r="E1" s="4" t="s">
        <v>25</v>
      </c>
    </row>
    <row r="2" spans="1:46" x14ac:dyDescent="0.25">
      <c r="A2"/>
      <c r="B2"/>
      <c r="G2" s="45" t="s">
        <v>1</v>
      </c>
      <c r="H2" s="45"/>
      <c r="I2" s="45" t="s">
        <v>2</v>
      </c>
      <c r="J2" s="45"/>
      <c r="K2" s="45"/>
      <c r="L2" s="12"/>
      <c r="M2" s="45" t="s">
        <v>3</v>
      </c>
      <c r="N2" s="45"/>
      <c r="O2" s="45"/>
      <c r="P2" s="12"/>
      <c r="Q2" s="45" t="s">
        <v>4</v>
      </c>
      <c r="R2" s="45"/>
      <c r="S2" s="45"/>
      <c r="T2" s="12"/>
      <c r="U2" s="45" t="s">
        <v>7</v>
      </c>
      <c r="V2" s="45"/>
      <c r="W2" s="45"/>
      <c r="X2" s="12"/>
      <c r="Y2" s="45" t="s">
        <v>12</v>
      </c>
      <c r="Z2" s="45"/>
      <c r="AA2" s="45"/>
      <c r="AB2" s="12"/>
      <c r="AC2" s="45" t="s">
        <v>6</v>
      </c>
      <c r="AD2" s="45"/>
      <c r="AE2" s="45"/>
      <c r="AF2" s="12"/>
      <c r="AG2" s="45" t="s">
        <v>15</v>
      </c>
      <c r="AH2" s="45"/>
      <c r="AI2" s="45"/>
      <c r="AJ2" s="12"/>
      <c r="AK2" s="45"/>
      <c r="AL2" s="45"/>
      <c r="AM2" s="45"/>
      <c r="AN2" s="9"/>
      <c r="AO2" s="46" t="s">
        <v>6</v>
      </c>
      <c r="AP2" s="46"/>
      <c r="AQ2" s="46"/>
      <c r="AS2" t="s">
        <v>11</v>
      </c>
      <c r="AT2" s="16"/>
    </row>
    <row r="3" spans="1:46" x14ac:dyDescent="0.25">
      <c r="E3" s="10" t="s">
        <v>16</v>
      </c>
      <c r="F3" s="11" t="s">
        <v>9</v>
      </c>
      <c r="G3" s="15" t="s">
        <v>5</v>
      </c>
      <c r="H3" s="15" t="s">
        <v>10</v>
      </c>
      <c r="I3" s="15" t="s">
        <v>5</v>
      </c>
      <c r="J3" s="15" t="s">
        <v>10</v>
      </c>
      <c r="K3" s="15">
        <v>2</v>
      </c>
      <c r="L3" s="15" t="s">
        <v>10</v>
      </c>
      <c r="M3" s="15" t="s">
        <v>5</v>
      </c>
      <c r="N3" s="15" t="s">
        <v>10</v>
      </c>
      <c r="O3" s="15">
        <v>2</v>
      </c>
      <c r="P3" s="15" t="s">
        <v>10</v>
      </c>
      <c r="Q3" s="15" t="s">
        <v>5</v>
      </c>
      <c r="R3" s="15" t="s">
        <v>10</v>
      </c>
      <c r="S3" s="15">
        <v>2</v>
      </c>
      <c r="T3" s="15" t="s">
        <v>10</v>
      </c>
      <c r="U3" s="15" t="s">
        <v>5</v>
      </c>
      <c r="V3" s="15" t="s">
        <v>10</v>
      </c>
      <c r="W3" s="15">
        <v>2</v>
      </c>
      <c r="X3" s="15" t="s">
        <v>10</v>
      </c>
      <c r="Y3" s="15" t="s">
        <v>5</v>
      </c>
      <c r="Z3" s="15" t="s">
        <v>10</v>
      </c>
      <c r="AA3" s="15">
        <v>2</v>
      </c>
      <c r="AB3" s="15" t="s">
        <v>10</v>
      </c>
      <c r="AC3" s="15" t="s">
        <v>5</v>
      </c>
      <c r="AD3" s="15" t="s">
        <v>10</v>
      </c>
      <c r="AE3" s="15">
        <v>2</v>
      </c>
      <c r="AF3" s="15" t="s">
        <v>10</v>
      </c>
      <c r="AG3" s="15" t="s">
        <v>5</v>
      </c>
      <c r="AH3" s="15" t="s">
        <v>10</v>
      </c>
      <c r="AI3" s="15">
        <v>2</v>
      </c>
      <c r="AJ3" s="15" t="s">
        <v>10</v>
      </c>
      <c r="AK3" s="15" t="s">
        <v>5</v>
      </c>
      <c r="AL3" s="15" t="s">
        <v>10</v>
      </c>
      <c r="AM3" s="9">
        <v>2</v>
      </c>
      <c r="AN3" s="9" t="s">
        <v>10</v>
      </c>
      <c r="AO3" s="9">
        <v>1</v>
      </c>
      <c r="AP3" s="9" t="s">
        <v>10</v>
      </c>
      <c r="AQ3" s="9">
        <v>2</v>
      </c>
      <c r="AR3" s="9" t="s">
        <v>14</v>
      </c>
    </row>
    <row r="4" spans="1:46" ht="15.75" x14ac:dyDescent="0.25">
      <c r="C4" s="2" t="str">
        <f>IF(A4&gt;0,VLOOKUP(A4,#REF!,2),"")</f>
        <v/>
      </c>
      <c r="D4" t="str">
        <f>IF(B4&gt;0,VLOOKUP(B4,#REF!,2),"")</f>
        <v/>
      </c>
      <c r="E4" s="10" t="s">
        <v>22</v>
      </c>
      <c r="F4" s="12">
        <f>SUM(H4,J4,L4,N4,P4,R4,T4,V4,X4,Z4,AB4,AD4,AF4,AH4,AJ4,AL4,AN4,AP4,AR4)</f>
        <v>123</v>
      </c>
      <c r="G4" s="13"/>
      <c r="H4" s="14">
        <f>IF(G4="", 0, IF(G4&lt;0.1, -100, IF(G4&lt;0.1, 0, 100 + INT(MIN(G4, 8) * 10))))</f>
        <v>0</v>
      </c>
      <c r="I4" s="13"/>
      <c r="J4" s="14">
        <f>IF(I4="", 0, IF(I4&lt;0.1, -100, IF(I4&lt;0.1, 0, 100 + INT(MIN(I4, 8) * 10))))</f>
        <v>0</v>
      </c>
      <c r="K4" s="12"/>
      <c r="L4" s="14">
        <f>IF(K4="", 0, IF(K4&lt;0.4, -100, IF(K4&lt;0.5, 0, 100 + INT(MIN(K4, 8) * 10))))</f>
        <v>0</v>
      </c>
      <c r="M4" s="13">
        <v>2.2999999999999998</v>
      </c>
      <c r="N4" s="14">
        <f>IF(M4="", 0, IF(M4&lt;0.1, -100, IF(M4&lt;0.1, 0, 100 + INT(MIN(M4, 8) * 10))))</f>
        <v>123</v>
      </c>
      <c r="O4" s="12"/>
      <c r="P4" s="14">
        <f>IF(O4="", 0, IF(O4&lt;0.4, -100, IF(O4&lt;0.5, 0, 100 + INT(MIN(O4, 8) * 10))))</f>
        <v>0</v>
      </c>
      <c r="Q4" s="13"/>
      <c r="R4" s="14">
        <f>IF(Q4="", 0, IF(Q4&lt;0.1, -100, IF(Q4&lt;0.1, 0, 100 + INT(MIN(Q4, 8) * 10))))</f>
        <v>0</v>
      </c>
      <c r="S4" s="12"/>
      <c r="T4" s="14">
        <f>IF(S4="", 0, IF(S4&lt;0.4, -100, IF(S4&lt;0.5, 0, 100 + INT(MIN(S4, 8) * 10))))</f>
        <v>0</v>
      </c>
      <c r="U4" s="13"/>
      <c r="V4" s="14">
        <f>IF(U4="", 0, IF(U4&lt;0.1, -100, IF(U4&lt;0.1, 0, 100 + INT(MIN(U4, 8) * 10))))</f>
        <v>0</v>
      </c>
      <c r="W4" s="12"/>
      <c r="X4" s="14">
        <f>IF(W4="", 0, IF(W4&lt;0.4, -100, IF(W4&lt;0.5, 0, 100 + INT(MIN(W4, 8) * 10))))</f>
        <v>0</v>
      </c>
      <c r="Y4" s="13"/>
      <c r="Z4" s="14">
        <f>IF(Y4="", 0, IF(Y4&lt;0.1, -100, IF(Y4&lt;0.1, 0, 100 + INT(MIN(Y4, 8) * 10))))</f>
        <v>0</v>
      </c>
      <c r="AA4" s="12"/>
      <c r="AB4" s="14">
        <f>IF(AA4="", 0, IF(AA4&lt;0.4, -100, IF(AA4&lt;0.5, 0, 100 + INT(MIN(AA4, 8) * 10))))</f>
        <v>0</v>
      </c>
      <c r="AC4" s="13"/>
      <c r="AD4" s="14">
        <f>IF(AC4="", 0, IF(AC4&lt;0.1, -100, IF(AC4&lt;0.1, 0, 100 + INT(MIN(AC4, 8) * 10))))</f>
        <v>0</v>
      </c>
      <c r="AE4" s="12"/>
      <c r="AF4" s="14">
        <f>IF(AE4="", 0, IF(AE4&lt;0.4, -100, IF(AE4&lt;0.5, 0, 100 + INT(MIN(AE4, 8) * 10))))</f>
        <v>0</v>
      </c>
      <c r="AG4" s="13"/>
      <c r="AH4" s="14">
        <f>IF(AG4="", 0, IF(AG4&lt;0.1, -100, IF(AG4&lt;0.1, 0, 100 + INT(MIN(AG4, 8) * 10))))</f>
        <v>0</v>
      </c>
      <c r="AI4" s="12"/>
      <c r="AJ4" s="14">
        <f t="shared" ref="AJ4:AJ9" si="0">IF(AI4="", 0, IF(AI4&lt;0.4, -100, IF(AI4&lt;0.5, 0, 100 + INT(MIN(AI4, 8) * 10))))</f>
        <v>0</v>
      </c>
      <c r="AK4" s="13"/>
      <c r="AL4" s="14">
        <f t="shared" ref="AL4:AL9" si="1">IF(AK4="", 0, IF(AK4&lt;0.4, -100, IF(AK4&lt;0.5, 0, 100 + INT(MIN(AK4, 8) * 10))))</f>
        <v>0</v>
      </c>
      <c r="AM4" s="9"/>
      <c r="AN4" s="6">
        <f t="shared" ref="AN4:AN33" si="2">IF(AM4="", 0, IF(AM4&lt;0.4, -100, IF(AM4&lt;0.5, 0, 100 + INT(MIN(AM4, 8) * 10))))</f>
        <v>0</v>
      </c>
      <c r="AO4" s="9"/>
      <c r="AP4" s="6">
        <f t="shared" ref="AP4:AP33" si="3">IF(AO4="", 0, IF(AO4&lt;0.4, -100, IF(AO4&lt;0.5, 0, 100 + INT(MIN(AO4, 8) * 10))))</f>
        <v>0</v>
      </c>
      <c r="AQ4" s="9"/>
      <c r="AR4" s="6">
        <f t="shared" ref="AR4:AR33" si="4">IF(AQ4="", 0, IF(AQ4&lt;0.4, -100, IF(AQ4&lt;0.5, 0, 100 + INT(MIN(AQ4, 8) * 10))))</f>
        <v>0</v>
      </c>
      <c r="AS4" s="9"/>
    </row>
    <row r="5" spans="1:46" ht="15.75" x14ac:dyDescent="0.25">
      <c r="C5" s="2" t="str">
        <f>IF(A5&gt;0,VLOOKUP(A5,#REF!,2),"")</f>
        <v/>
      </c>
      <c r="D5" t="str">
        <f>IF(B5&gt;0,VLOOKUP(B5,#REF!,2),"")</f>
        <v/>
      </c>
      <c r="E5" s="10" t="s">
        <v>20</v>
      </c>
      <c r="F5" s="12">
        <f>SUM(H5,J5,L5,N5,P5,R5,T5,V5,X5,Z5,AB5,AD5,AF5,AH5,AJ5,AL5,AN5,AP5,AR5)</f>
        <v>0</v>
      </c>
      <c r="G5" s="13"/>
      <c r="H5" s="14">
        <f>IF(G5="", 0, IF(G5&lt;0.1, -100, IF(G5&lt;0.1, 0, 100 + INT(MIN(G5, 8) * 10))))</f>
        <v>0</v>
      </c>
      <c r="I5" s="13"/>
      <c r="J5" s="14">
        <f>IF(I5="", 0, IF(I5&lt;0.1, -100, IF(I5&lt;0.1, 0, 100 + INT(MIN(I5, 8) * 10))))</f>
        <v>0</v>
      </c>
      <c r="K5" s="12"/>
      <c r="L5" s="14">
        <f>IF(K5="", 0, IF(K5&lt;0.4, -100, IF(K5&lt;0.5, 0, 100 + INT(MIN(K5, 8) * 10))))</f>
        <v>0</v>
      </c>
      <c r="M5" s="13"/>
      <c r="N5" s="14">
        <f>IF(M5="", 0, IF(M5&lt;0.1, -100, IF(M5&lt;0.1, 0, 100 + INT(MIN(M5, 8) * 10))))</f>
        <v>0</v>
      </c>
      <c r="O5" s="12"/>
      <c r="P5" s="14">
        <f>IF(O5="", 0, IF(O5&lt;0.4, -100, IF(O5&lt;0.5, 0, 100 + INT(MIN(O5, 8) * 10))))</f>
        <v>0</v>
      </c>
      <c r="Q5" s="13"/>
      <c r="R5" s="14">
        <f>IF(Q5="", 0, IF(Q5&lt;0.1, -100, IF(Q5&lt;0.1, 0, 100 + INT(MIN(Q5, 8) * 10))))</f>
        <v>0</v>
      </c>
      <c r="S5" s="12"/>
      <c r="T5" s="14">
        <f>IF(S5="", 0, IF(S5&lt;0.4, -100, IF(S5&lt;0.5, 0, 100 + INT(MIN(S5, 8) * 10))))</f>
        <v>0</v>
      </c>
      <c r="U5" s="13"/>
      <c r="V5" s="14">
        <f>IF(U5="", 0, IF(U5&lt;0.1, -100, IF(U5&lt;0.1, 0, 100 + INT(MIN(U5, 8) * 10))))</f>
        <v>0</v>
      </c>
      <c r="W5" s="12"/>
      <c r="X5" s="14">
        <f>IF(W5="", 0, IF(W5&lt;0.4, -100, IF(W5&lt;0.5, 0, 100 + INT(MIN(W5, 8) * 10))))</f>
        <v>0</v>
      </c>
      <c r="Y5" s="13"/>
      <c r="Z5" s="14">
        <f>IF(Y5="", 0, IF(Y5&lt;0.1, -100, IF(Y5&lt;0.1, 0, 100 + INT(MIN(Y5, 8) * 10))))</f>
        <v>0</v>
      </c>
      <c r="AA5" s="12"/>
      <c r="AB5" s="14">
        <f>IF(AA5="", 0, IF(AA5&lt;0.4, -100, IF(AA5&lt;0.5, 0, 100 + INT(MIN(AA5, 8) * 10))))</f>
        <v>0</v>
      </c>
      <c r="AC5" s="13"/>
      <c r="AD5" s="14">
        <f>IF(AC5="", 0, IF(AC5&lt;0.1, -100, IF(AC5&lt;0.1, 0, 100 + INT(MIN(AC5, 8) * 10))))</f>
        <v>0</v>
      </c>
      <c r="AE5" s="12"/>
      <c r="AF5" s="14">
        <f>IF(AE5="", 0, IF(AE5&lt;0.4, -100, IF(AE5&lt;0.5, 0, 100 + INT(MIN(AE5, 8) * 10))))</f>
        <v>0</v>
      </c>
      <c r="AG5" s="13"/>
      <c r="AH5" s="14">
        <f>IF(AG5="", 0, IF(AG5&lt;0.1, -100, IF(AG5&lt;0.1, 0, 100 + INT(MIN(AG5, 8) * 10))))</f>
        <v>0</v>
      </c>
      <c r="AI5" s="12"/>
      <c r="AJ5" s="14">
        <f t="shared" si="0"/>
        <v>0</v>
      </c>
      <c r="AK5" s="13"/>
      <c r="AL5" s="14">
        <f t="shared" si="1"/>
        <v>0</v>
      </c>
      <c r="AM5" s="9"/>
      <c r="AN5" s="6">
        <f t="shared" si="2"/>
        <v>0</v>
      </c>
      <c r="AO5" s="9"/>
      <c r="AP5" s="6">
        <f t="shared" si="3"/>
        <v>0</v>
      </c>
      <c r="AQ5" s="9"/>
      <c r="AR5" s="6">
        <f t="shared" si="4"/>
        <v>0</v>
      </c>
      <c r="AS5" s="9"/>
    </row>
    <row r="6" spans="1:46" ht="15.75" x14ac:dyDescent="0.25">
      <c r="C6" s="2" t="str">
        <f>IF(A6&gt;0,VLOOKUP(A6,#REF!,2),"")</f>
        <v/>
      </c>
      <c r="D6" t="str">
        <f>IF(B6&gt;0,VLOOKUP(B6,#REF!,2),"")</f>
        <v/>
      </c>
      <c r="E6" s="10"/>
      <c r="F6" s="12">
        <f>SUM(H6,J6,L6,N6,P6,R6,T6,V6,X6,Z6,AB6,AD6,AF6,AH6,AJ6,AL6,AN6,AP6,AR6)</f>
        <v>0</v>
      </c>
      <c r="G6" s="13"/>
      <c r="H6" s="14">
        <f>IF(G6="", 0, IF(G6&lt;0.1, -100, IF(G6&lt;0.1, 0, 100 + INT(MIN(G6, 8) * 10))))</f>
        <v>0</v>
      </c>
      <c r="I6" s="13"/>
      <c r="J6" s="14">
        <f>IF(I6="", 0, IF(I6&lt;0.1, -100, IF(I6&lt;0.1, 0, 100 + INT(MIN(I6, 8) * 10))))</f>
        <v>0</v>
      </c>
      <c r="K6" s="12"/>
      <c r="L6" s="14">
        <f>IF(K6="", 0, IF(K6&lt;0.4, -100, IF(K6&lt;0.5, 0, 100 + INT(MIN(K6, 8) * 10))))</f>
        <v>0</v>
      </c>
      <c r="M6" s="13"/>
      <c r="N6" s="14">
        <f>IF(M6="", 0, IF(M6&lt;0.1, -100, IF(M6&lt;0.1, 0, 100 + INT(MIN(M6, 8) * 10))))</f>
        <v>0</v>
      </c>
      <c r="O6" s="12"/>
      <c r="P6" s="14">
        <f>IF(O6="", 0, IF(O6&lt;0.4, -100, IF(O6&lt;0.5, 0, 100 + INT(MIN(O6, 8) * 10))))</f>
        <v>0</v>
      </c>
      <c r="Q6" s="13"/>
      <c r="R6" s="14">
        <f>IF(Q6="", 0, IF(Q6&lt;0.1, -100, IF(Q6&lt;0.1, 0, 100 + INT(MIN(Q6, 8) * 10))))</f>
        <v>0</v>
      </c>
      <c r="S6" s="12"/>
      <c r="T6" s="14">
        <f>IF(S6="", 0, IF(S6&lt;0.4, -100, IF(S6&lt;0.5, 0, 100 + INT(MIN(S6, 8) * 10))))</f>
        <v>0</v>
      </c>
      <c r="U6" s="13"/>
      <c r="V6" s="14">
        <f>IF(U6="", 0, IF(U6&lt;0.1, -100, IF(U6&lt;0.1, 0, 100 + INT(MIN(U6, 8) * 10))))</f>
        <v>0</v>
      </c>
      <c r="W6" s="12"/>
      <c r="X6" s="14">
        <f>IF(W6="", 0, IF(W6&lt;0.4, -100, IF(W6&lt;0.5, 0, 100 + INT(MIN(W6, 8) * 10))))</f>
        <v>0</v>
      </c>
      <c r="Y6" s="13"/>
      <c r="Z6" s="14">
        <f>IF(Y6="", 0, IF(Y6&lt;0.1, -100, IF(Y6&lt;0.1, 0, 100 + INT(MIN(Y6, 8) * 10))))</f>
        <v>0</v>
      </c>
      <c r="AA6" s="12"/>
      <c r="AB6" s="14">
        <f>IF(AA6="", 0, IF(AA6&lt;0.4, -100, IF(AA6&lt;0.5, 0, 100 + INT(MIN(AA6, 8) * 10))))</f>
        <v>0</v>
      </c>
      <c r="AC6" s="13"/>
      <c r="AD6" s="14">
        <f>IF(AC6="", 0, IF(AC6&lt;0.1, -100, IF(AC6&lt;0.1, 0, 100 + INT(MIN(AC6, 8) * 10))))</f>
        <v>0</v>
      </c>
      <c r="AE6" s="12"/>
      <c r="AF6" s="14">
        <f>IF(AE6="", 0, IF(AE6&lt;0.4, -100, IF(AE6&lt;0.5, 0, 100 + INT(MIN(AE6, 8) * 10))))</f>
        <v>0</v>
      </c>
      <c r="AG6" s="13"/>
      <c r="AH6" s="14">
        <f>IF(AG6="", 0, IF(AG6&lt;0.1, -100, IF(AG6&lt;0.1, 0, 100 + INT(MIN(AG6, 8) * 10))))</f>
        <v>0</v>
      </c>
      <c r="AI6" s="12"/>
      <c r="AJ6" s="14">
        <f t="shared" si="0"/>
        <v>0</v>
      </c>
      <c r="AK6" s="13"/>
      <c r="AL6" s="14">
        <f t="shared" si="1"/>
        <v>0</v>
      </c>
      <c r="AM6" s="9"/>
      <c r="AN6" s="6">
        <f t="shared" si="2"/>
        <v>0</v>
      </c>
      <c r="AO6" s="9"/>
      <c r="AP6" s="6">
        <f t="shared" si="3"/>
        <v>0</v>
      </c>
      <c r="AQ6" s="9"/>
      <c r="AR6" s="6">
        <f t="shared" si="4"/>
        <v>0</v>
      </c>
      <c r="AS6" s="9"/>
    </row>
    <row r="7" spans="1:46" ht="15.75" x14ac:dyDescent="0.25">
      <c r="C7" s="2" t="str">
        <f>IF(A7&gt;0,VLOOKUP(A7,#REF!,2),"")</f>
        <v/>
      </c>
      <c r="D7" t="str">
        <f>IF(B7&gt;0,VLOOKUP(B7,#REF!,2),"")</f>
        <v/>
      </c>
      <c r="E7" s="10"/>
      <c r="F7" s="12">
        <f>SUM(H7,J7,L7,N7,P7,R7,T7,V7,X7,Z7,AB7,AD7,AF7,AH7,AJ7,AL7,AN7,AP7,AR7)</f>
        <v>0</v>
      </c>
      <c r="G7" s="13"/>
      <c r="H7" s="14">
        <f>IF(G7="", 0, IF(G7&lt;0.1, -100, IF(G7&lt;0.1, 0, 100 + INT(MIN(G7, 8) * 10))))</f>
        <v>0</v>
      </c>
      <c r="I7" s="13"/>
      <c r="J7" s="14">
        <f>IF(I7="", 0, IF(I7&lt;0.1, -100, IF(I7&lt;0.1, 0, 100 + INT(MIN(I7, 8) * 10))))</f>
        <v>0</v>
      </c>
      <c r="K7" s="12"/>
      <c r="L7" s="14">
        <f>IF(K7="", 0, IF(K7&lt;0.4, -100, IF(K7&lt;0.5, 0, 100 + INT(MIN(K7, 8) * 10))))</f>
        <v>0</v>
      </c>
      <c r="M7" s="13"/>
      <c r="N7" s="14">
        <f>IF(M7="", 0, IF(M7&lt;0.1, -100, IF(M7&lt;0.1, 0, 100 + INT(MIN(M7, 8) * 10))))</f>
        <v>0</v>
      </c>
      <c r="O7" s="12"/>
      <c r="P7" s="14">
        <f>IF(O7="", 0, IF(O7&lt;0.4, -100, IF(O7&lt;0.5, 0, 100 + INT(MIN(O7, 8) * 10))))</f>
        <v>0</v>
      </c>
      <c r="Q7" s="13"/>
      <c r="R7" s="14">
        <f>IF(Q7="", 0, IF(Q7&lt;0.1, -100, IF(Q7&lt;0.1, 0, 100 + INT(MIN(Q7, 8) * 10))))</f>
        <v>0</v>
      </c>
      <c r="S7" s="12"/>
      <c r="T7" s="14">
        <f>IF(S7="", 0, IF(S7&lt;0.4, -100, IF(S7&lt;0.5, 0, 100 + INT(MIN(S7, 8) * 10))))</f>
        <v>0</v>
      </c>
      <c r="U7" s="13"/>
      <c r="V7" s="14">
        <f>IF(U7="", 0, IF(U7&lt;0.1, -100, IF(U7&lt;0.1, 0, 100 + INT(MIN(U7, 8) * 10))))</f>
        <v>0</v>
      </c>
      <c r="W7" s="12"/>
      <c r="X7" s="14">
        <f>IF(W7="", 0, IF(W7&lt;0.4, -100, IF(W7&lt;0.5, 0, 100 + INT(MIN(W7, 8) * 10))))</f>
        <v>0</v>
      </c>
      <c r="Y7" s="13"/>
      <c r="Z7" s="14">
        <f>IF(Y7="", 0, IF(Y7&lt;0.1, -100, IF(Y7&lt;0.1, 0, 100 + INT(MIN(Y7, 8) * 10))))</f>
        <v>0</v>
      </c>
      <c r="AA7" s="12"/>
      <c r="AB7" s="14">
        <f>IF(AA7="", 0, IF(AA7&lt;0.4, -100, IF(AA7&lt;0.5, 0, 100 + INT(MIN(AA7, 8) * 10))))</f>
        <v>0</v>
      </c>
      <c r="AC7" s="13"/>
      <c r="AD7" s="14">
        <f>IF(AC7="", 0, IF(AC7&lt;0.1, -100, IF(AC7&lt;0.1, 0, 100 + INT(MIN(AC7, 8) * 10))))</f>
        <v>0</v>
      </c>
      <c r="AE7" s="12"/>
      <c r="AF7" s="14">
        <f>IF(AE7="", 0, IF(AE7&lt;0.4, -100, IF(AE7&lt;0.5, 0, 100 + INT(MIN(AE7, 8) * 10))))</f>
        <v>0</v>
      </c>
      <c r="AG7" s="13"/>
      <c r="AH7" s="14">
        <f>IF(AG7="", 0, IF(AG7&lt;0.1, -100, IF(AG7&lt;0.1, 0, 100 + INT(MIN(AG7, 8) * 10))))</f>
        <v>0</v>
      </c>
      <c r="AI7" s="12"/>
      <c r="AJ7" s="14">
        <f t="shared" si="0"/>
        <v>0</v>
      </c>
      <c r="AK7" s="13"/>
      <c r="AL7" s="14">
        <f t="shared" si="1"/>
        <v>0</v>
      </c>
      <c r="AM7" s="9"/>
      <c r="AN7" s="6">
        <f t="shared" si="2"/>
        <v>0</v>
      </c>
      <c r="AO7" s="9"/>
      <c r="AP7" s="6">
        <f t="shared" si="3"/>
        <v>0</v>
      </c>
      <c r="AQ7" s="9"/>
      <c r="AR7" s="6">
        <f t="shared" si="4"/>
        <v>0</v>
      </c>
      <c r="AS7" s="9"/>
    </row>
    <row r="8" spans="1:46" ht="15.75" x14ac:dyDescent="0.25">
      <c r="C8" s="2" t="str">
        <f>IF(A8&gt;0,VLOOKUP(A8,#REF!,2),"")</f>
        <v/>
      </c>
      <c r="D8" t="str">
        <f>IF(B8&gt;0,VLOOKUP(B8,#REF!,2),"")</f>
        <v/>
      </c>
      <c r="E8" s="10"/>
      <c r="F8" s="12">
        <f>SUM(H8,J8,L8,N8,P8,R8,T8,V8,X8,Z8,AB8,AD8,AF8,AH8,AJ8,AL8,AN8,AP8,AR8)</f>
        <v>0</v>
      </c>
      <c r="G8" s="13"/>
      <c r="H8" s="14">
        <f>IF(G8="", 0, IF(G8&lt;0.1, -100, IF(G8&lt;0.1, 0, 100 + INT(MIN(G8, 8) * 10))))</f>
        <v>0</v>
      </c>
      <c r="I8" s="13"/>
      <c r="J8" s="14">
        <f>IF(I8="", 0, IF(I8&lt;0.1, -100, IF(I8&lt;0.1, 0, 100 + INT(MIN(I8, 8) * 10))))</f>
        <v>0</v>
      </c>
      <c r="K8" s="12"/>
      <c r="L8" s="14">
        <f>IF(K8="", 0, IF(K8&lt;0.4, -100, IF(K8&lt;0.5, 0, 100 + INT(MIN(K8, 8) * 10))))</f>
        <v>0</v>
      </c>
      <c r="M8" s="13"/>
      <c r="N8" s="14">
        <f>IF(M8="", 0, IF(M8&lt;0.1, -100, IF(M8&lt;0.1, 0, 100 + INT(MIN(M8, 8) * 10))))</f>
        <v>0</v>
      </c>
      <c r="O8" s="12"/>
      <c r="P8" s="14">
        <f>IF(O8="", 0, IF(O8&lt;0.4, -100, IF(O8&lt;0.5, 0, 100 + INT(MIN(O8, 8) * 10))))</f>
        <v>0</v>
      </c>
      <c r="Q8" s="13"/>
      <c r="R8" s="14">
        <f>IF(Q8="", 0, IF(Q8&lt;0.1, -100, IF(Q8&lt;0.1, 0, 100 + INT(MIN(Q8, 8) * 10))))</f>
        <v>0</v>
      </c>
      <c r="S8" s="12"/>
      <c r="T8" s="14">
        <f>IF(S8="", 0, IF(S8&lt;0.4, -100, IF(S8&lt;0.5, 0, 100 + INT(MIN(S8, 8) * 10))))</f>
        <v>0</v>
      </c>
      <c r="U8" s="13"/>
      <c r="V8" s="14">
        <f>IF(U8="", 0, IF(U8&lt;0.1, -100, IF(U8&lt;0.1, 0, 100 + INT(MIN(U8, 8) * 10))))</f>
        <v>0</v>
      </c>
      <c r="W8" s="12"/>
      <c r="X8" s="14">
        <f>IF(W8="", 0, IF(W8&lt;0.4, -100, IF(W8&lt;0.5, 0, 100 + INT(MIN(W8, 8) * 10))))</f>
        <v>0</v>
      </c>
      <c r="Y8" s="13"/>
      <c r="Z8" s="14">
        <f>IF(Y8="", 0, IF(Y8&lt;0.1, -100, IF(Y8&lt;0.1, 0, 100 + INT(MIN(Y8, 8) * 10))))</f>
        <v>0</v>
      </c>
      <c r="AA8" s="12"/>
      <c r="AB8" s="14">
        <f>IF(AA8="", 0, IF(AA8&lt;0.4, -100, IF(AA8&lt;0.5, 0, 100 + INT(MIN(AA8, 8) * 10))))</f>
        <v>0</v>
      </c>
      <c r="AC8" s="13"/>
      <c r="AD8" s="14">
        <f>IF(AC8="", 0, IF(AC8&lt;0.1, -100, IF(AC8&lt;0.1, 0, 100 + INT(MIN(AC8, 8) * 10))))</f>
        <v>0</v>
      </c>
      <c r="AE8" s="12"/>
      <c r="AF8" s="14">
        <f>IF(AE8="", 0, IF(AE8&lt;0.4, -100, IF(AE8&lt;0.5, 0, 100 + INT(MIN(AE8, 8) * 10))))</f>
        <v>0</v>
      </c>
      <c r="AG8" s="13"/>
      <c r="AH8" s="14">
        <f>IF(AG8="", 0, IF(AG8&lt;0.1, -100, IF(AG8&lt;0.1, 0, 100 + INT(MIN(AG8, 8) * 10))))</f>
        <v>0</v>
      </c>
      <c r="AI8" s="12"/>
      <c r="AJ8" s="14">
        <f t="shared" si="0"/>
        <v>0</v>
      </c>
      <c r="AK8" s="13"/>
      <c r="AL8" s="14">
        <f t="shared" si="1"/>
        <v>0</v>
      </c>
      <c r="AM8" s="9"/>
      <c r="AN8" s="6">
        <f t="shared" si="2"/>
        <v>0</v>
      </c>
      <c r="AO8" s="9"/>
      <c r="AP8" s="6">
        <f t="shared" si="3"/>
        <v>0</v>
      </c>
      <c r="AQ8" s="9"/>
      <c r="AR8" s="6">
        <f t="shared" si="4"/>
        <v>0</v>
      </c>
      <c r="AS8" s="9"/>
    </row>
    <row r="9" spans="1:46" ht="15.75" x14ac:dyDescent="0.25">
      <c r="C9" s="2" t="str">
        <f>IF(A9&gt;0,VLOOKUP(A9,#REF!,2),"")</f>
        <v/>
      </c>
      <c r="D9" t="str">
        <f>IF(B9&gt;0,VLOOKUP(B9,#REF!,2),"")</f>
        <v/>
      </c>
      <c r="E9" s="10"/>
      <c r="F9" s="12">
        <f t="shared" ref="F9:F10" si="5">SUM(H9,J9,L9,N9,P9,R9,T9,V9,X9,Z9,AB9,AD9,AF9,AH9,AJ9,AL9,AN9,AP9,AR9)</f>
        <v>0</v>
      </c>
      <c r="G9" s="13"/>
      <c r="H9" s="14">
        <f t="shared" ref="H9:H10" si="6">IF(G9="", 0, IF(G9&lt;0.1, -100, IF(G9&lt;0.1, 0, 100 + INT(MIN(G9, 8) * 10))))</f>
        <v>0</v>
      </c>
      <c r="I9" s="13"/>
      <c r="J9" s="14">
        <f t="shared" ref="J9:J10" si="7">IF(I9="", 0, IF(I9&lt;0.1, -100, IF(I9&lt;0.1, 0, 100 + INT(MIN(I9, 8) * 10))))</f>
        <v>0</v>
      </c>
      <c r="K9" s="12"/>
      <c r="L9" s="14">
        <f t="shared" ref="L9:L10" si="8">IF(K9="", 0, IF(K9&lt;0.4, -100, IF(K9&lt;0.5, 0, 100 + INT(MIN(K9, 8) * 10))))</f>
        <v>0</v>
      </c>
      <c r="M9" s="13"/>
      <c r="N9" s="14">
        <f t="shared" ref="N9:N10" si="9">IF(M9="", 0, IF(M9&lt;0.1, -100, IF(M9&lt;0.1, 0, 100 + INT(MIN(M9, 8) * 10))))</f>
        <v>0</v>
      </c>
      <c r="O9" s="12"/>
      <c r="P9" s="14">
        <f t="shared" ref="P9:P10" si="10">IF(O9="", 0, IF(O9&lt;0.4, -100, IF(O9&lt;0.5, 0, 100 + INT(MIN(O9, 8) * 10))))</f>
        <v>0</v>
      </c>
      <c r="Q9" s="13"/>
      <c r="R9" s="14">
        <f t="shared" ref="R9:R10" si="11">IF(Q9="", 0, IF(Q9&lt;0.1, -100, IF(Q9&lt;0.1, 0, 100 + INT(MIN(Q9, 8) * 10))))</f>
        <v>0</v>
      </c>
      <c r="S9" s="12"/>
      <c r="T9" s="14">
        <f t="shared" ref="T9:T10" si="12">IF(S9="", 0, IF(S9&lt;0.4, -100, IF(S9&lt;0.5, 0, 100 + INT(MIN(S9, 8) * 10))))</f>
        <v>0</v>
      </c>
      <c r="U9" s="13"/>
      <c r="V9" s="14">
        <f t="shared" ref="V9:V10" si="13">IF(U9="", 0, IF(U9&lt;0.1, -100, IF(U9&lt;0.1, 0, 100 + INT(MIN(U9, 8) * 10))))</f>
        <v>0</v>
      </c>
      <c r="W9" s="12"/>
      <c r="X9" s="14">
        <f t="shared" ref="X9:X10" si="14">IF(W9="", 0, IF(W9&lt;0.4, -100, IF(W9&lt;0.5, 0, 100 + INT(MIN(W9, 8) * 10))))</f>
        <v>0</v>
      </c>
      <c r="Y9" s="13"/>
      <c r="Z9" s="14">
        <f t="shared" ref="Z9:Z10" si="15">IF(Y9="", 0, IF(Y9&lt;0.1, -100, IF(Y9&lt;0.1, 0, 100 + INT(MIN(Y9, 8) * 10))))</f>
        <v>0</v>
      </c>
      <c r="AA9" s="12"/>
      <c r="AB9" s="14">
        <f t="shared" ref="AB9:AB10" si="16">IF(AA9="", 0, IF(AA9&lt;0.4, -100, IF(AA9&lt;0.5, 0, 100 + INT(MIN(AA9, 8) * 10))))</f>
        <v>0</v>
      </c>
      <c r="AC9" s="13"/>
      <c r="AD9" s="14">
        <f t="shared" ref="AD9:AD10" si="17">IF(AC9="", 0, IF(AC9&lt;0.1, -100, IF(AC9&lt;0.1, 0, 100 + INT(MIN(AC9, 8) * 10))))</f>
        <v>0</v>
      </c>
      <c r="AE9" s="12"/>
      <c r="AF9" s="14">
        <f t="shared" ref="AF9:AF10" si="18">IF(AE9="", 0, IF(AE9&lt;0.4, -100, IF(AE9&lt;0.5, 0, 100 + INT(MIN(AE9, 8) * 10))))</f>
        <v>0</v>
      </c>
      <c r="AG9" s="13"/>
      <c r="AH9" s="14">
        <f t="shared" ref="AH9:AH10" si="19">IF(AG9="", 0, IF(AG9&lt;0.1, -100, IF(AG9&lt;0.1, 0, 100 + INT(MIN(AG9, 8) * 10))))</f>
        <v>0</v>
      </c>
      <c r="AI9" s="12"/>
      <c r="AJ9" s="14">
        <f t="shared" si="0"/>
        <v>0</v>
      </c>
      <c r="AK9" s="13"/>
      <c r="AL9" s="14">
        <f t="shared" si="1"/>
        <v>0</v>
      </c>
      <c r="AM9" s="9"/>
      <c r="AN9" s="6">
        <f t="shared" si="2"/>
        <v>0</v>
      </c>
      <c r="AO9" s="9"/>
      <c r="AP9" s="6">
        <f t="shared" si="3"/>
        <v>0</v>
      </c>
      <c r="AQ9" s="9"/>
      <c r="AR9" s="6">
        <f t="shared" si="4"/>
        <v>0</v>
      </c>
      <c r="AS9" s="9"/>
    </row>
    <row r="10" spans="1:46" ht="15.75" x14ac:dyDescent="0.25">
      <c r="C10" s="2" t="str">
        <f>IF(A10&gt;0,VLOOKUP(A10,#REF!,2),"")</f>
        <v/>
      </c>
      <c r="D10" t="str">
        <f>IF(B10&gt;0,VLOOKUP(B10,#REF!,2),"")</f>
        <v/>
      </c>
      <c r="E10" s="10"/>
      <c r="F10" s="12">
        <f t="shared" si="5"/>
        <v>0</v>
      </c>
      <c r="G10" s="13"/>
      <c r="H10" s="14">
        <f t="shared" si="6"/>
        <v>0</v>
      </c>
      <c r="I10" s="13"/>
      <c r="J10" s="14">
        <f t="shared" si="7"/>
        <v>0</v>
      </c>
      <c r="K10" s="12"/>
      <c r="L10" s="14">
        <f t="shared" si="8"/>
        <v>0</v>
      </c>
      <c r="M10" s="13"/>
      <c r="N10" s="14">
        <f t="shared" si="9"/>
        <v>0</v>
      </c>
      <c r="O10" s="12"/>
      <c r="P10" s="14">
        <f t="shared" si="10"/>
        <v>0</v>
      </c>
      <c r="Q10" s="13"/>
      <c r="R10" s="14">
        <f t="shared" si="11"/>
        <v>0</v>
      </c>
      <c r="S10" s="12"/>
      <c r="T10" s="14">
        <f t="shared" si="12"/>
        <v>0</v>
      </c>
      <c r="U10" s="13"/>
      <c r="V10" s="14">
        <f t="shared" si="13"/>
        <v>0</v>
      </c>
      <c r="W10" s="12"/>
      <c r="X10" s="14">
        <f t="shared" si="14"/>
        <v>0</v>
      </c>
      <c r="Y10" s="13"/>
      <c r="Z10" s="14">
        <f t="shared" si="15"/>
        <v>0</v>
      </c>
      <c r="AA10" s="12"/>
      <c r="AB10" s="14">
        <f t="shared" si="16"/>
        <v>0</v>
      </c>
      <c r="AC10" s="13"/>
      <c r="AD10" s="14">
        <f t="shared" si="17"/>
        <v>0</v>
      </c>
      <c r="AE10" s="12"/>
      <c r="AF10" s="14">
        <f t="shared" si="18"/>
        <v>0</v>
      </c>
      <c r="AG10" s="13"/>
      <c r="AH10" s="14">
        <f t="shared" si="19"/>
        <v>0</v>
      </c>
      <c r="AI10" s="12"/>
      <c r="AJ10" s="14">
        <f t="shared" ref="AJ10:AJ47" si="20">IF(AI10="", 0, IF(AI10&lt;0.4, -100, IF(AI10&lt;0.5, 0, 100 + INT(MIN(AI10, 8) * 10))))</f>
        <v>0</v>
      </c>
      <c r="AK10" s="13"/>
      <c r="AL10" s="14">
        <f t="shared" ref="AL10:AL47" si="21">IF(AK10="", 0, IF(AK10&lt;0.4, -100, IF(AK10&lt;0.5, 0, 100 + INT(MIN(AK10, 8) * 10))))</f>
        <v>0</v>
      </c>
      <c r="AM10" s="9"/>
      <c r="AN10" s="6">
        <f t="shared" si="2"/>
        <v>0</v>
      </c>
      <c r="AO10" s="9"/>
      <c r="AP10" s="6">
        <f t="shared" si="3"/>
        <v>0</v>
      </c>
      <c r="AQ10" s="9"/>
      <c r="AR10" s="6">
        <f t="shared" si="4"/>
        <v>0</v>
      </c>
      <c r="AS10" s="9"/>
    </row>
    <row r="11" spans="1:46" ht="15.75" x14ac:dyDescent="0.25">
      <c r="C11" s="2" t="str">
        <f>IF(A11&gt;0,VLOOKUP(A11,#REF!,2),"")</f>
        <v/>
      </c>
      <c r="D11" t="str">
        <f>IF(B11&gt;0,VLOOKUP(B11,#REF!,2),"")</f>
        <v/>
      </c>
      <c r="E11" s="10"/>
      <c r="F11" s="12">
        <f t="shared" ref="F11" si="22">SUM(H11,J11,L11,N11,P11,R11,T11,V11,X11,Z11,AB11,AD11,AF11,AH11,AJ11,AL11,AN11,AP11,AR11)</f>
        <v>0</v>
      </c>
      <c r="G11" s="13"/>
      <c r="H11" s="14">
        <f t="shared" ref="H11" si="23">IF(G11="", 0, IF(G11&lt;0.1, -100, IF(G11&lt;0.1, 0, 100 + INT(MIN(G11, 8) * 10))))</f>
        <v>0</v>
      </c>
      <c r="I11" s="13"/>
      <c r="J11" s="14">
        <f t="shared" ref="J11" si="24">IF(I11="", 0, IF(I11&lt;0.1, -100, IF(I11&lt;0.1, 0, 100 + INT(MIN(I11, 8) * 10))))</f>
        <v>0</v>
      </c>
      <c r="K11" s="12"/>
      <c r="L11" s="14">
        <f t="shared" ref="L11" si="25">IF(K11="", 0, IF(K11&lt;0.4, -100, IF(K11&lt;0.5, 0, 100 + INT(MIN(K11, 8) * 10))))</f>
        <v>0</v>
      </c>
      <c r="M11" s="13"/>
      <c r="N11" s="14">
        <f t="shared" ref="N11" si="26">IF(M11="", 0, IF(M11&lt;0.1, -100, IF(M11&lt;0.1, 0, 100 + INT(MIN(M11, 8) * 10))))</f>
        <v>0</v>
      </c>
      <c r="O11" s="12"/>
      <c r="P11" s="14">
        <f t="shared" ref="P11" si="27">IF(O11="", 0, IF(O11&lt;0.4, -100, IF(O11&lt;0.5, 0, 100 + INT(MIN(O11, 8) * 10))))</f>
        <v>0</v>
      </c>
      <c r="Q11" s="13"/>
      <c r="R11" s="14">
        <f t="shared" ref="R11" si="28">IF(Q11="", 0, IF(Q11&lt;0.1, -100, IF(Q11&lt;0.1, 0, 100 + INT(MIN(Q11, 8) * 10))))</f>
        <v>0</v>
      </c>
      <c r="S11" s="12"/>
      <c r="T11" s="14">
        <f t="shared" ref="T11" si="29">IF(S11="", 0, IF(S11&lt;0.4, -100, IF(S11&lt;0.5, 0, 100 + INT(MIN(S11, 8) * 10))))</f>
        <v>0</v>
      </c>
      <c r="U11" s="13"/>
      <c r="V11" s="14">
        <f t="shared" ref="V11" si="30">IF(U11="", 0, IF(U11&lt;0.1, -100, IF(U11&lt;0.1, 0, 100 + INT(MIN(U11, 8) * 10))))</f>
        <v>0</v>
      </c>
      <c r="W11" s="12"/>
      <c r="X11" s="14">
        <f t="shared" ref="X11" si="31">IF(W11="", 0, IF(W11&lt;0.4, -100, IF(W11&lt;0.5, 0, 100 + INT(MIN(W11, 8) * 10))))</f>
        <v>0</v>
      </c>
      <c r="Y11" s="13"/>
      <c r="Z11" s="14">
        <f t="shared" ref="Z11" si="32">IF(Y11="", 0, IF(Y11&lt;0.1, -100, IF(Y11&lt;0.1, 0, 100 + INT(MIN(Y11, 8) * 10))))</f>
        <v>0</v>
      </c>
      <c r="AA11" s="12"/>
      <c r="AB11" s="14">
        <f t="shared" ref="AB11" si="33">IF(AA11="", 0, IF(AA11&lt;0.4, -100, IF(AA11&lt;0.5, 0, 100 + INT(MIN(AA11, 8) * 10))))</f>
        <v>0</v>
      </c>
      <c r="AC11" s="13"/>
      <c r="AD11" s="14">
        <f t="shared" ref="AD11" si="34">IF(AC11="", 0, IF(AC11&lt;0.1, -100, IF(AC11&lt;0.1, 0, 100 + INT(MIN(AC11, 8) * 10))))</f>
        <v>0</v>
      </c>
      <c r="AE11" s="12"/>
      <c r="AF11" s="14">
        <f t="shared" ref="AF11" si="35">IF(AE11="", 0, IF(AE11&lt;0.4, -100, IF(AE11&lt;0.5, 0, 100 + INT(MIN(AE11, 8) * 10))))</f>
        <v>0</v>
      </c>
      <c r="AG11" s="13"/>
      <c r="AH11" s="14">
        <f t="shared" ref="AH11" si="36">IF(AG11="", 0, IF(AG11&lt;0.1, -100, IF(AG11&lt;0.1, 0, 100 + INT(MIN(AG11, 8) * 10))))</f>
        <v>0</v>
      </c>
      <c r="AI11" s="12"/>
      <c r="AJ11" s="14">
        <f t="shared" si="20"/>
        <v>0</v>
      </c>
      <c r="AK11" s="13"/>
      <c r="AL11" s="14">
        <f t="shared" si="21"/>
        <v>0</v>
      </c>
      <c r="AM11" s="9"/>
      <c r="AN11" s="6">
        <f t="shared" si="2"/>
        <v>0</v>
      </c>
      <c r="AO11" s="9"/>
      <c r="AP11" s="6">
        <f t="shared" si="3"/>
        <v>0</v>
      </c>
      <c r="AQ11" s="9"/>
      <c r="AR11" s="6">
        <f t="shared" si="4"/>
        <v>0</v>
      </c>
      <c r="AS11" s="9"/>
    </row>
    <row r="12" spans="1:46" ht="15.75" x14ac:dyDescent="0.25">
      <c r="C12" s="2" t="str">
        <f>IF(A12&gt;0,VLOOKUP(A12,#REF!,2),"")</f>
        <v/>
      </c>
      <c r="D12" t="str">
        <f>IF(B12&gt;0,VLOOKUP(B12,#REF!,2),"")</f>
        <v/>
      </c>
      <c r="E12" s="10"/>
      <c r="F12" s="12">
        <f t="shared" ref="F12:F47" si="37">SUM(H12,J12,L12,N12,P12,R12,T12,V12,X12,Z12,AB12,AD12,AF12,AH12,AJ12,AL12,AN12,AP12,AR12)</f>
        <v>0</v>
      </c>
      <c r="G12" s="13"/>
      <c r="H12" s="14">
        <f t="shared" ref="H12:H47" si="38">IF(G12="", 0, IF(G12&lt;0.1, -100, IF(G12&lt;0.1, 0, 100 + INT(MIN(G12, 8) * 10))))</f>
        <v>0</v>
      </c>
      <c r="I12" s="13"/>
      <c r="J12" s="14">
        <f t="shared" ref="J12:J47" si="39">IF(I12="", 0, IF(I12&lt;0.1, -100, IF(I12&lt;0.1, 0, 100 + INT(MIN(I12, 8) * 10))))</f>
        <v>0</v>
      </c>
      <c r="K12" s="12"/>
      <c r="L12" s="14">
        <f t="shared" ref="L12:L47" si="40">IF(K12="", 0, IF(K12&lt;0.4, -100, IF(K12&lt;0.5, 0, 100 + INT(MIN(K12, 8) * 10))))</f>
        <v>0</v>
      </c>
      <c r="M12" s="13"/>
      <c r="N12" s="14">
        <f t="shared" ref="N12:N47" si="41">IF(M12="", 0, IF(M12&lt;0.1, -100, IF(M12&lt;0.1, 0, 100 + INT(MIN(M12, 8) * 10))))</f>
        <v>0</v>
      </c>
      <c r="O12" s="12"/>
      <c r="P12" s="14">
        <f t="shared" ref="P12:P47" si="42">IF(O12="", 0, IF(O12&lt;0.4, -100, IF(O12&lt;0.5, 0, 100 + INT(MIN(O12, 8) * 10))))</f>
        <v>0</v>
      </c>
      <c r="Q12" s="13"/>
      <c r="R12" s="14">
        <f t="shared" ref="R12:R47" si="43">IF(Q12="", 0, IF(Q12&lt;0.1, -100, IF(Q12&lt;0.1, 0, 100 + INT(MIN(Q12, 8) * 10))))</f>
        <v>0</v>
      </c>
      <c r="S12" s="12"/>
      <c r="T12" s="14">
        <f t="shared" ref="T12:T47" si="44">IF(S12="", 0, IF(S12&lt;0.4, -100, IF(S12&lt;0.5, 0, 100 + INT(MIN(S12, 8) * 10))))</f>
        <v>0</v>
      </c>
      <c r="U12" s="13"/>
      <c r="V12" s="14">
        <f t="shared" ref="V12:V47" si="45">IF(U12="", 0, IF(U12&lt;0.1, -100, IF(U12&lt;0.1, 0, 100 + INT(MIN(U12, 8) * 10))))</f>
        <v>0</v>
      </c>
      <c r="W12" s="12"/>
      <c r="X12" s="14">
        <f t="shared" ref="X12:X19" si="46">IF(W12="", 0, IF(W12&lt;0.4, -100, IF(W12&lt;0.5, 0, 100 + INT(MIN(W12, 8) * 10))))</f>
        <v>0</v>
      </c>
      <c r="Y12" s="13"/>
      <c r="Z12" s="14">
        <f t="shared" ref="Z12:Z47" si="47">IF(Y12="", 0, IF(Y12&lt;0.1, -100, IF(Y12&lt;0.1, 0, 100 + INT(MIN(Y12, 8) * 10))))</f>
        <v>0</v>
      </c>
      <c r="AA12" s="12"/>
      <c r="AB12" s="14">
        <f t="shared" ref="AB12:AB47" si="48">IF(AA12="", 0, IF(AA12&lt;0.4, -100, IF(AA12&lt;0.5, 0, 100 + INT(MIN(AA12, 8) * 10))))</f>
        <v>0</v>
      </c>
      <c r="AC12" s="13"/>
      <c r="AD12" s="14">
        <f t="shared" ref="AD12:AD47" si="49">IF(AC12="", 0, IF(AC12&lt;0.1, -100, IF(AC12&lt;0.1, 0, 100 + INT(MIN(AC12, 8) * 10))))</f>
        <v>0</v>
      </c>
      <c r="AE12" s="12"/>
      <c r="AF12" s="14">
        <f t="shared" ref="AF12:AF47" si="50">IF(AE12="", 0, IF(AE12&lt;0.4, -100, IF(AE12&lt;0.5, 0, 100 + INT(MIN(AE12, 8) * 10))))</f>
        <v>0</v>
      </c>
      <c r="AG12" s="13"/>
      <c r="AH12" s="14">
        <f t="shared" ref="AH12:AH47" si="51">IF(AG12="", 0, IF(AG12&lt;0.1, -100, IF(AG12&lt;0.1, 0, 100 + INT(MIN(AG12, 8) * 10))))</f>
        <v>0</v>
      </c>
      <c r="AI12" s="12"/>
      <c r="AJ12" s="14">
        <f t="shared" si="20"/>
        <v>0</v>
      </c>
      <c r="AK12" s="13"/>
      <c r="AL12" s="14">
        <f t="shared" si="21"/>
        <v>0</v>
      </c>
      <c r="AM12" s="9"/>
      <c r="AN12" s="6">
        <f t="shared" si="2"/>
        <v>0</v>
      </c>
      <c r="AO12" s="9"/>
      <c r="AP12" s="6">
        <f t="shared" si="3"/>
        <v>0</v>
      </c>
      <c r="AQ12" s="9"/>
      <c r="AR12" s="6">
        <f t="shared" si="4"/>
        <v>0</v>
      </c>
      <c r="AS12" s="9"/>
    </row>
    <row r="13" spans="1:46" ht="15.75" x14ac:dyDescent="0.25">
      <c r="C13" s="2" t="str">
        <f>IF(A13&gt;0,VLOOKUP(A13,#REF!,2),"")</f>
        <v/>
      </c>
      <c r="D13" t="str">
        <f>IF(B13&gt;0,VLOOKUP(B13,#REF!,2),"")</f>
        <v/>
      </c>
      <c r="E13" s="10"/>
      <c r="F13" s="12">
        <f t="shared" si="37"/>
        <v>0</v>
      </c>
      <c r="G13" s="13"/>
      <c r="H13" s="14">
        <f t="shared" si="38"/>
        <v>0</v>
      </c>
      <c r="I13" s="13"/>
      <c r="J13" s="14">
        <f t="shared" si="39"/>
        <v>0</v>
      </c>
      <c r="K13" s="12"/>
      <c r="L13" s="14">
        <f t="shared" si="40"/>
        <v>0</v>
      </c>
      <c r="M13" s="13"/>
      <c r="N13" s="14">
        <f t="shared" si="41"/>
        <v>0</v>
      </c>
      <c r="O13" s="12"/>
      <c r="P13" s="14">
        <f t="shared" si="42"/>
        <v>0</v>
      </c>
      <c r="Q13" s="13"/>
      <c r="R13" s="14">
        <f t="shared" si="43"/>
        <v>0</v>
      </c>
      <c r="S13" s="12"/>
      <c r="T13" s="14">
        <f t="shared" si="44"/>
        <v>0</v>
      </c>
      <c r="U13" s="13"/>
      <c r="V13" s="14">
        <f t="shared" si="45"/>
        <v>0</v>
      </c>
      <c r="W13" s="12"/>
      <c r="X13" s="14">
        <f t="shared" si="46"/>
        <v>0</v>
      </c>
      <c r="Y13" s="13"/>
      <c r="Z13" s="14">
        <f t="shared" si="47"/>
        <v>0</v>
      </c>
      <c r="AA13" s="12"/>
      <c r="AB13" s="14">
        <f t="shared" si="48"/>
        <v>0</v>
      </c>
      <c r="AC13" s="13"/>
      <c r="AD13" s="14">
        <f t="shared" si="49"/>
        <v>0</v>
      </c>
      <c r="AE13" s="12"/>
      <c r="AF13" s="14">
        <f t="shared" si="50"/>
        <v>0</v>
      </c>
      <c r="AG13" s="13"/>
      <c r="AH13" s="14">
        <f t="shared" si="51"/>
        <v>0</v>
      </c>
      <c r="AI13" s="12"/>
      <c r="AJ13" s="14">
        <f t="shared" si="20"/>
        <v>0</v>
      </c>
      <c r="AK13" s="13"/>
      <c r="AL13" s="14">
        <f t="shared" si="21"/>
        <v>0</v>
      </c>
      <c r="AM13" s="9"/>
      <c r="AN13" s="6">
        <f t="shared" si="2"/>
        <v>0</v>
      </c>
      <c r="AO13" s="9"/>
      <c r="AP13" s="6">
        <f t="shared" si="3"/>
        <v>0</v>
      </c>
      <c r="AQ13" s="9"/>
      <c r="AR13" s="6">
        <f t="shared" si="4"/>
        <v>0</v>
      </c>
      <c r="AS13" s="9"/>
    </row>
    <row r="14" spans="1:46" ht="15.75" x14ac:dyDescent="0.25">
      <c r="C14" s="2" t="str">
        <f>IF(A14&gt;0,VLOOKUP(A14,#REF!,2),"")</f>
        <v/>
      </c>
      <c r="D14" t="str">
        <f>IF(B14&gt;0,VLOOKUP(B14,#REF!,2),"")</f>
        <v/>
      </c>
      <c r="E14" s="10"/>
      <c r="F14" s="12">
        <f t="shared" si="37"/>
        <v>0</v>
      </c>
      <c r="G14" s="13"/>
      <c r="H14" s="14">
        <f t="shared" si="38"/>
        <v>0</v>
      </c>
      <c r="I14" s="13"/>
      <c r="J14" s="14">
        <f t="shared" si="39"/>
        <v>0</v>
      </c>
      <c r="K14" s="12"/>
      <c r="L14" s="14">
        <f t="shared" si="40"/>
        <v>0</v>
      </c>
      <c r="M14" s="13"/>
      <c r="N14" s="14">
        <f t="shared" si="41"/>
        <v>0</v>
      </c>
      <c r="O14" s="12"/>
      <c r="P14" s="14">
        <f t="shared" si="42"/>
        <v>0</v>
      </c>
      <c r="Q14" s="13"/>
      <c r="R14" s="14">
        <f t="shared" si="43"/>
        <v>0</v>
      </c>
      <c r="S14" s="12"/>
      <c r="T14" s="14">
        <f t="shared" si="44"/>
        <v>0</v>
      </c>
      <c r="U14" s="13"/>
      <c r="V14" s="14">
        <f t="shared" si="45"/>
        <v>0</v>
      </c>
      <c r="W14" s="12"/>
      <c r="X14" s="14">
        <f t="shared" si="46"/>
        <v>0</v>
      </c>
      <c r="Y14" s="13"/>
      <c r="Z14" s="14">
        <f t="shared" si="47"/>
        <v>0</v>
      </c>
      <c r="AA14" s="12"/>
      <c r="AB14" s="14">
        <f t="shared" si="48"/>
        <v>0</v>
      </c>
      <c r="AC14" s="13"/>
      <c r="AD14" s="14">
        <f t="shared" si="49"/>
        <v>0</v>
      </c>
      <c r="AE14" s="12"/>
      <c r="AF14" s="14">
        <f t="shared" si="50"/>
        <v>0</v>
      </c>
      <c r="AG14" s="13"/>
      <c r="AH14" s="14">
        <f t="shared" si="51"/>
        <v>0</v>
      </c>
      <c r="AI14" s="12"/>
      <c r="AJ14" s="14">
        <f t="shared" si="20"/>
        <v>0</v>
      </c>
      <c r="AK14" s="13"/>
      <c r="AL14" s="14">
        <f t="shared" si="21"/>
        <v>0</v>
      </c>
      <c r="AM14" s="9"/>
      <c r="AN14" s="6">
        <f t="shared" si="2"/>
        <v>0</v>
      </c>
      <c r="AO14" s="9"/>
      <c r="AP14" s="6">
        <f t="shared" si="3"/>
        <v>0</v>
      </c>
      <c r="AQ14" s="9"/>
      <c r="AR14" s="6">
        <f t="shared" si="4"/>
        <v>0</v>
      </c>
      <c r="AS14" s="9"/>
    </row>
    <row r="15" spans="1:46" ht="15.75" x14ac:dyDescent="0.25">
      <c r="C15" s="2" t="str">
        <f>IF(A15&gt;0,VLOOKUP(A15,#REF!,2),"")</f>
        <v/>
      </c>
      <c r="D15" t="str">
        <f>IF(B15&gt;0,VLOOKUP(B15,#REF!,2),"")</f>
        <v/>
      </c>
      <c r="E15" s="10"/>
      <c r="F15" s="12">
        <f t="shared" si="37"/>
        <v>0</v>
      </c>
      <c r="G15" s="13"/>
      <c r="H15" s="14">
        <f t="shared" si="38"/>
        <v>0</v>
      </c>
      <c r="I15" s="13"/>
      <c r="J15" s="14">
        <f t="shared" si="39"/>
        <v>0</v>
      </c>
      <c r="K15" s="12"/>
      <c r="L15" s="14">
        <f t="shared" si="40"/>
        <v>0</v>
      </c>
      <c r="M15" s="13"/>
      <c r="N15" s="14">
        <f t="shared" si="41"/>
        <v>0</v>
      </c>
      <c r="O15" s="12"/>
      <c r="P15" s="14">
        <f t="shared" si="42"/>
        <v>0</v>
      </c>
      <c r="Q15" s="13"/>
      <c r="R15" s="14">
        <f t="shared" si="43"/>
        <v>0</v>
      </c>
      <c r="S15" s="12"/>
      <c r="T15" s="14">
        <f t="shared" si="44"/>
        <v>0</v>
      </c>
      <c r="U15" s="13"/>
      <c r="V15" s="14">
        <f t="shared" si="45"/>
        <v>0</v>
      </c>
      <c r="W15" s="12"/>
      <c r="X15" s="14">
        <f t="shared" si="46"/>
        <v>0</v>
      </c>
      <c r="Y15" s="13"/>
      <c r="Z15" s="14">
        <f t="shared" si="47"/>
        <v>0</v>
      </c>
      <c r="AA15" s="12"/>
      <c r="AB15" s="14">
        <f t="shared" si="48"/>
        <v>0</v>
      </c>
      <c r="AC15" s="13"/>
      <c r="AD15" s="14">
        <f t="shared" si="49"/>
        <v>0</v>
      </c>
      <c r="AE15" s="12"/>
      <c r="AF15" s="14">
        <f t="shared" si="50"/>
        <v>0</v>
      </c>
      <c r="AG15" s="13"/>
      <c r="AH15" s="14">
        <f t="shared" si="51"/>
        <v>0</v>
      </c>
      <c r="AI15" s="12"/>
      <c r="AJ15" s="14">
        <f t="shared" si="20"/>
        <v>0</v>
      </c>
      <c r="AK15" s="13"/>
      <c r="AL15" s="14">
        <f t="shared" si="21"/>
        <v>0</v>
      </c>
      <c r="AM15" s="9"/>
      <c r="AN15" s="6">
        <f t="shared" si="2"/>
        <v>0</v>
      </c>
      <c r="AO15" s="9"/>
      <c r="AP15" s="6">
        <f t="shared" si="3"/>
        <v>0</v>
      </c>
      <c r="AQ15" s="9"/>
      <c r="AR15" s="6">
        <f t="shared" si="4"/>
        <v>0</v>
      </c>
      <c r="AS15" s="9"/>
    </row>
    <row r="16" spans="1:46" ht="15.75" x14ac:dyDescent="0.25">
      <c r="C16" s="2" t="str">
        <f>IF(A16&gt;0,VLOOKUP(A16,#REF!,2),"")</f>
        <v/>
      </c>
      <c r="D16" t="str">
        <f>IF(B16&gt;0,VLOOKUP(B16,#REF!,2),"")</f>
        <v/>
      </c>
      <c r="E16" s="10"/>
      <c r="F16" s="12">
        <f t="shared" si="37"/>
        <v>0</v>
      </c>
      <c r="G16" s="13"/>
      <c r="H16" s="14">
        <f t="shared" si="38"/>
        <v>0</v>
      </c>
      <c r="I16" s="13"/>
      <c r="J16" s="14">
        <f t="shared" si="39"/>
        <v>0</v>
      </c>
      <c r="K16" s="12"/>
      <c r="L16" s="14">
        <f t="shared" si="40"/>
        <v>0</v>
      </c>
      <c r="M16" s="13"/>
      <c r="N16" s="14">
        <f t="shared" si="41"/>
        <v>0</v>
      </c>
      <c r="O16" s="12"/>
      <c r="P16" s="14">
        <f t="shared" si="42"/>
        <v>0</v>
      </c>
      <c r="Q16" s="13"/>
      <c r="R16" s="14">
        <f t="shared" si="43"/>
        <v>0</v>
      </c>
      <c r="S16" s="12"/>
      <c r="T16" s="14">
        <f t="shared" si="44"/>
        <v>0</v>
      </c>
      <c r="U16" s="13"/>
      <c r="V16" s="14">
        <f t="shared" si="45"/>
        <v>0</v>
      </c>
      <c r="W16" s="12"/>
      <c r="X16" s="14">
        <f t="shared" si="46"/>
        <v>0</v>
      </c>
      <c r="Y16" s="13"/>
      <c r="Z16" s="14">
        <f t="shared" si="47"/>
        <v>0</v>
      </c>
      <c r="AA16" s="12"/>
      <c r="AB16" s="14">
        <f t="shared" si="48"/>
        <v>0</v>
      </c>
      <c r="AC16" s="13"/>
      <c r="AD16" s="14">
        <f t="shared" si="49"/>
        <v>0</v>
      </c>
      <c r="AE16" s="12"/>
      <c r="AF16" s="14">
        <f t="shared" si="50"/>
        <v>0</v>
      </c>
      <c r="AG16" s="13"/>
      <c r="AH16" s="14">
        <f t="shared" si="51"/>
        <v>0</v>
      </c>
      <c r="AI16" s="12"/>
      <c r="AJ16" s="14">
        <f t="shared" si="20"/>
        <v>0</v>
      </c>
      <c r="AK16" s="13"/>
      <c r="AL16" s="14">
        <f t="shared" si="21"/>
        <v>0</v>
      </c>
      <c r="AM16" s="9"/>
      <c r="AN16" s="6">
        <f t="shared" si="2"/>
        <v>0</v>
      </c>
      <c r="AO16" s="9"/>
      <c r="AP16" s="6">
        <f t="shared" si="3"/>
        <v>0</v>
      </c>
      <c r="AQ16" s="9"/>
      <c r="AR16" s="6">
        <f t="shared" si="4"/>
        <v>0</v>
      </c>
      <c r="AS16" s="9"/>
    </row>
    <row r="17" spans="3:45" ht="15.75" x14ac:dyDescent="0.25">
      <c r="C17" s="2" t="str">
        <f>IF(A17&gt;0,VLOOKUP(A17,#REF!,2),"")</f>
        <v/>
      </c>
      <c r="D17" t="str">
        <f>IF(B17&gt;0,VLOOKUP(B17,#REF!,2),"")</f>
        <v/>
      </c>
      <c r="E17" s="10"/>
      <c r="F17" s="12">
        <f t="shared" si="37"/>
        <v>0</v>
      </c>
      <c r="G17" s="13"/>
      <c r="H17" s="14">
        <f t="shared" si="38"/>
        <v>0</v>
      </c>
      <c r="I17" s="13"/>
      <c r="J17" s="14">
        <f t="shared" si="39"/>
        <v>0</v>
      </c>
      <c r="K17" s="12"/>
      <c r="L17" s="14">
        <f t="shared" si="40"/>
        <v>0</v>
      </c>
      <c r="M17" s="13"/>
      <c r="N17" s="14">
        <f t="shared" si="41"/>
        <v>0</v>
      </c>
      <c r="O17" s="12"/>
      <c r="P17" s="14">
        <f t="shared" si="42"/>
        <v>0</v>
      </c>
      <c r="Q17" s="13"/>
      <c r="R17" s="14">
        <f t="shared" si="43"/>
        <v>0</v>
      </c>
      <c r="S17" s="12"/>
      <c r="T17" s="14">
        <f t="shared" si="44"/>
        <v>0</v>
      </c>
      <c r="U17" s="13"/>
      <c r="V17" s="14">
        <f t="shared" si="45"/>
        <v>0</v>
      </c>
      <c r="W17" s="12"/>
      <c r="X17" s="14">
        <f t="shared" si="46"/>
        <v>0</v>
      </c>
      <c r="Y17" s="13"/>
      <c r="Z17" s="14">
        <f t="shared" si="47"/>
        <v>0</v>
      </c>
      <c r="AA17" s="12"/>
      <c r="AB17" s="14">
        <f t="shared" si="48"/>
        <v>0</v>
      </c>
      <c r="AC17" s="13"/>
      <c r="AD17" s="14">
        <f t="shared" si="49"/>
        <v>0</v>
      </c>
      <c r="AE17" s="12"/>
      <c r="AF17" s="14">
        <f t="shared" si="50"/>
        <v>0</v>
      </c>
      <c r="AG17" s="13"/>
      <c r="AH17" s="14">
        <f t="shared" si="51"/>
        <v>0</v>
      </c>
      <c r="AI17" s="12"/>
      <c r="AJ17" s="14">
        <f t="shared" si="20"/>
        <v>0</v>
      </c>
      <c r="AK17" s="13"/>
      <c r="AL17" s="14">
        <f t="shared" si="21"/>
        <v>0</v>
      </c>
      <c r="AM17" s="9"/>
      <c r="AN17" s="6">
        <f t="shared" si="2"/>
        <v>0</v>
      </c>
      <c r="AO17" s="9"/>
      <c r="AP17" s="6">
        <f t="shared" si="3"/>
        <v>0</v>
      </c>
      <c r="AQ17" s="9"/>
      <c r="AR17" s="6">
        <f t="shared" si="4"/>
        <v>0</v>
      </c>
      <c r="AS17" s="9"/>
    </row>
    <row r="18" spans="3:45" ht="15.75" x14ac:dyDescent="0.25">
      <c r="C18" s="2" t="str">
        <f>IF(A18&gt;0,VLOOKUP(A18,#REF!,2),"")</f>
        <v/>
      </c>
      <c r="D18" t="str">
        <f>IF(B18&gt;0,VLOOKUP(B18,#REF!,2),"")</f>
        <v/>
      </c>
      <c r="E18" s="10"/>
      <c r="F18" s="12">
        <f t="shared" si="37"/>
        <v>0</v>
      </c>
      <c r="G18" s="13"/>
      <c r="H18" s="14">
        <f t="shared" si="38"/>
        <v>0</v>
      </c>
      <c r="I18" s="13"/>
      <c r="J18" s="14">
        <f t="shared" si="39"/>
        <v>0</v>
      </c>
      <c r="K18" s="12"/>
      <c r="L18" s="14">
        <f t="shared" si="40"/>
        <v>0</v>
      </c>
      <c r="M18" s="13"/>
      <c r="N18" s="14">
        <f t="shared" si="41"/>
        <v>0</v>
      </c>
      <c r="O18" s="12"/>
      <c r="P18" s="14">
        <f t="shared" si="42"/>
        <v>0</v>
      </c>
      <c r="Q18" s="13"/>
      <c r="R18" s="14">
        <f t="shared" si="43"/>
        <v>0</v>
      </c>
      <c r="S18" s="12"/>
      <c r="T18" s="14">
        <f t="shared" si="44"/>
        <v>0</v>
      </c>
      <c r="U18" s="13"/>
      <c r="V18" s="14">
        <f t="shared" si="45"/>
        <v>0</v>
      </c>
      <c r="W18" s="12"/>
      <c r="X18" s="14">
        <f t="shared" si="46"/>
        <v>0</v>
      </c>
      <c r="Y18" s="13"/>
      <c r="Z18" s="14">
        <f t="shared" si="47"/>
        <v>0</v>
      </c>
      <c r="AA18" s="12"/>
      <c r="AB18" s="14">
        <f t="shared" si="48"/>
        <v>0</v>
      </c>
      <c r="AC18" s="13"/>
      <c r="AD18" s="14">
        <f t="shared" si="49"/>
        <v>0</v>
      </c>
      <c r="AE18" s="12"/>
      <c r="AF18" s="14">
        <f t="shared" si="50"/>
        <v>0</v>
      </c>
      <c r="AG18" s="13"/>
      <c r="AH18" s="14">
        <f t="shared" si="51"/>
        <v>0</v>
      </c>
      <c r="AI18" s="12"/>
      <c r="AJ18" s="14">
        <f t="shared" si="20"/>
        <v>0</v>
      </c>
      <c r="AK18" s="13"/>
      <c r="AL18" s="14">
        <f t="shared" si="21"/>
        <v>0</v>
      </c>
      <c r="AM18" s="9"/>
      <c r="AN18" s="6">
        <f t="shared" si="2"/>
        <v>0</v>
      </c>
      <c r="AO18" s="9"/>
      <c r="AP18" s="6">
        <f t="shared" si="3"/>
        <v>0</v>
      </c>
      <c r="AQ18" s="9"/>
      <c r="AR18" s="6">
        <f t="shared" si="4"/>
        <v>0</v>
      </c>
      <c r="AS18" s="9"/>
    </row>
    <row r="19" spans="3:45" ht="15.75" x14ac:dyDescent="0.25">
      <c r="C19" s="2" t="str">
        <f>IF(A19&gt;0,VLOOKUP(A19,#REF!,2),"")</f>
        <v/>
      </c>
      <c r="D19" t="str">
        <f>IF(B19&gt;0,VLOOKUP(B19,#REF!,2),"")</f>
        <v/>
      </c>
      <c r="E19" s="10"/>
      <c r="F19" s="12">
        <f t="shared" si="37"/>
        <v>0</v>
      </c>
      <c r="G19" s="13"/>
      <c r="H19" s="14">
        <f t="shared" si="38"/>
        <v>0</v>
      </c>
      <c r="I19" s="13"/>
      <c r="J19" s="14">
        <f t="shared" si="39"/>
        <v>0</v>
      </c>
      <c r="K19" s="12"/>
      <c r="L19" s="14">
        <f t="shared" si="40"/>
        <v>0</v>
      </c>
      <c r="M19" s="13"/>
      <c r="N19" s="14">
        <f t="shared" si="41"/>
        <v>0</v>
      </c>
      <c r="O19" s="12"/>
      <c r="P19" s="14">
        <f t="shared" si="42"/>
        <v>0</v>
      </c>
      <c r="Q19" s="13"/>
      <c r="R19" s="14">
        <f t="shared" si="43"/>
        <v>0</v>
      </c>
      <c r="S19" s="12"/>
      <c r="T19" s="14">
        <f t="shared" si="44"/>
        <v>0</v>
      </c>
      <c r="U19" s="13"/>
      <c r="V19" s="14">
        <f t="shared" si="45"/>
        <v>0</v>
      </c>
      <c r="W19" s="12"/>
      <c r="X19" s="14">
        <f t="shared" si="46"/>
        <v>0</v>
      </c>
      <c r="Y19" s="13"/>
      <c r="Z19" s="14">
        <f t="shared" si="47"/>
        <v>0</v>
      </c>
      <c r="AA19" s="12"/>
      <c r="AB19" s="14">
        <f t="shared" si="48"/>
        <v>0</v>
      </c>
      <c r="AC19" s="13"/>
      <c r="AD19" s="14">
        <f t="shared" si="49"/>
        <v>0</v>
      </c>
      <c r="AE19" s="12"/>
      <c r="AF19" s="14">
        <f t="shared" si="50"/>
        <v>0</v>
      </c>
      <c r="AG19" s="13"/>
      <c r="AH19" s="14">
        <f t="shared" si="51"/>
        <v>0</v>
      </c>
      <c r="AI19" s="12"/>
      <c r="AJ19" s="14">
        <f t="shared" si="20"/>
        <v>0</v>
      </c>
      <c r="AK19" s="13"/>
      <c r="AL19" s="14">
        <f t="shared" si="21"/>
        <v>0</v>
      </c>
      <c r="AM19" s="9"/>
      <c r="AN19" s="6">
        <f t="shared" si="2"/>
        <v>0</v>
      </c>
      <c r="AO19" s="9"/>
      <c r="AP19" s="6">
        <f t="shared" si="3"/>
        <v>0</v>
      </c>
      <c r="AQ19" s="9"/>
      <c r="AR19" s="6">
        <f t="shared" si="4"/>
        <v>0</v>
      </c>
      <c r="AS19" s="9"/>
    </row>
    <row r="20" spans="3:45" ht="15.75" x14ac:dyDescent="0.25">
      <c r="C20" s="2" t="str">
        <f>IF(A20&gt;0,VLOOKUP(A20,#REF!,2),"")</f>
        <v/>
      </c>
      <c r="D20" t="str">
        <f>IF(B20&gt;0,VLOOKUP(B20,#REF!,2),"")</f>
        <v/>
      </c>
      <c r="E20" s="10" t="str">
        <f t="shared" ref="E20:E33" si="52">IF(A20&gt;0,CONCATENATE(C20," &amp; ",D20),"")</f>
        <v/>
      </c>
      <c r="F20" s="12">
        <f t="shared" si="37"/>
        <v>0</v>
      </c>
      <c r="G20" s="13"/>
      <c r="H20" s="14">
        <f t="shared" si="38"/>
        <v>0</v>
      </c>
      <c r="I20" s="13"/>
      <c r="J20" s="14">
        <f t="shared" si="39"/>
        <v>0</v>
      </c>
      <c r="K20" s="12"/>
      <c r="L20" s="14">
        <f t="shared" si="40"/>
        <v>0</v>
      </c>
      <c r="M20" s="13"/>
      <c r="N20" s="14">
        <f t="shared" si="41"/>
        <v>0</v>
      </c>
      <c r="O20" s="12"/>
      <c r="P20" s="14">
        <f t="shared" si="42"/>
        <v>0</v>
      </c>
      <c r="Q20" s="13"/>
      <c r="R20" s="14">
        <f t="shared" si="43"/>
        <v>0</v>
      </c>
      <c r="S20" s="12"/>
      <c r="T20" s="14">
        <f t="shared" si="44"/>
        <v>0</v>
      </c>
      <c r="U20" s="13"/>
      <c r="V20" s="14">
        <f t="shared" si="45"/>
        <v>0</v>
      </c>
      <c r="W20" s="12"/>
      <c r="X20" s="14">
        <f t="shared" ref="X20:X47" si="53">IF(W20="", 0, IF(W20&lt;0.4, -100, IF(W20&lt;0.5, 0, 100 + INT(MIN(W20, 8) * 10))))</f>
        <v>0</v>
      </c>
      <c r="Y20" s="13"/>
      <c r="Z20" s="14">
        <f t="shared" si="47"/>
        <v>0</v>
      </c>
      <c r="AA20" s="12"/>
      <c r="AB20" s="14">
        <f t="shared" si="48"/>
        <v>0</v>
      </c>
      <c r="AC20" s="13"/>
      <c r="AD20" s="14">
        <f t="shared" si="49"/>
        <v>0</v>
      </c>
      <c r="AE20" s="12"/>
      <c r="AF20" s="14">
        <f t="shared" si="50"/>
        <v>0</v>
      </c>
      <c r="AG20" s="13"/>
      <c r="AH20" s="14">
        <f t="shared" si="51"/>
        <v>0</v>
      </c>
      <c r="AI20" s="12"/>
      <c r="AJ20" s="14">
        <f t="shared" si="20"/>
        <v>0</v>
      </c>
      <c r="AK20" s="13"/>
      <c r="AL20" s="14">
        <f t="shared" si="21"/>
        <v>0</v>
      </c>
      <c r="AM20" s="9"/>
      <c r="AN20" s="6">
        <f t="shared" si="2"/>
        <v>0</v>
      </c>
      <c r="AO20" s="9"/>
      <c r="AP20" s="6">
        <f t="shared" si="3"/>
        <v>0</v>
      </c>
      <c r="AQ20" s="9"/>
      <c r="AR20" s="6">
        <f t="shared" si="4"/>
        <v>0</v>
      </c>
      <c r="AS20" s="9"/>
    </row>
    <row r="21" spans="3:45" ht="15.75" x14ac:dyDescent="0.25">
      <c r="C21" s="2" t="str">
        <f>IF(A21&gt;0,VLOOKUP(A21,#REF!,2),"")</f>
        <v/>
      </c>
      <c r="D21" t="str">
        <f>IF(B21&gt;0,VLOOKUP(B21,#REF!,2),"")</f>
        <v/>
      </c>
      <c r="E21" s="10" t="str">
        <f t="shared" si="52"/>
        <v/>
      </c>
      <c r="F21" s="12">
        <f t="shared" si="37"/>
        <v>0</v>
      </c>
      <c r="G21" s="13"/>
      <c r="H21" s="14">
        <f t="shared" si="38"/>
        <v>0</v>
      </c>
      <c r="I21" s="13"/>
      <c r="J21" s="14">
        <f t="shared" si="39"/>
        <v>0</v>
      </c>
      <c r="K21" s="12"/>
      <c r="L21" s="14">
        <f t="shared" si="40"/>
        <v>0</v>
      </c>
      <c r="M21" s="13"/>
      <c r="N21" s="14">
        <f t="shared" si="41"/>
        <v>0</v>
      </c>
      <c r="O21" s="12"/>
      <c r="P21" s="14">
        <f t="shared" si="42"/>
        <v>0</v>
      </c>
      <c r="Q21" s="13"/>
      <c r="R21" s="14">
        <f t="shared" si="43"/>
        <v>0</v>
      </c>
      <c r="S21" s="12"/>
      <c r="T21" s="14">
        <f t="shared" si="44"/>
        <v>0</v>
      </c>
      <c r="U21" s="13"/>
      <c r="V21" s="14">
        <f t="shared" si="45"/>
        <v>0</v>
      </c>
      <c r="W21" s="12"/>
      <c r="X21" s="14">
        <f t="shared" si="53"/>
        <v>0</v>
      </c>
      <c r="Y21" s="13"/>
      <c r="Z21" s="14">
        <f t="shared" si="47"/>
        <v>0</v>
      </c>
      <c r="AA21" s="12"/>
      <c r="AB21" s="14">
        <f t="shared" si="48"/>
        <v>0</v>
      </c>
      <c r="AC21" s="13"/>
      <c r="AD21" s="14">
        <f t="shared" si="49"/>
        <v>0</v>
      </c>
      <c r="AE21" s="12"/>
      <c r="AF21" s="14">
        <f t="shared" si="50"/>
        <v>0</v>
      </c>
      <c r="AG21" s="13"/>
      <c r="AH21" s="14">
        <f t="shared" si="51"/>
        <v>0</v>
      </c>
      <c r="AI21" s="12"/>
      <c r="AJ21" s="14">
        <f t="shared" si="20"/>
        <v>0</v>
      </c>
      <c r="AK21" s="13"/>
      <c r="AL21" s="14">
        <f t="shared" si="21"/>
        <v>0</v>
      </c>
      <c r="AM21" s="9"/>
      <c r="AN21" s="6">
        <f t="shared" si="2"/>
        <v>0</v>
      </c>
      <c r="AO21" s="9"/>
      <c r="AP21" s="6">
        <f t="shared" si="3"/>
        <v>0</v>
      </c>
      <c r="AQ21" s="9"/>
      <c r="AR21" s="6">
        <f t="shared" si="4"/>
        <v>0</v>
      </c>
      <c r="AS21" s="9"/>
    </row>
    <row r="22" spans="3:45" ht="15.75" x14ac:dyDescent="0.25">
      <c r="C22" s="2" t="str">
        <f>IF(A22&gt;0,VLOOKUP(A22,#REF!,2),"")</f>
        <v/>
      </c>
      <c r="D22" t="str">
        <f>IF(B22&gt;0,VLOOKUP(B22,#REF!,2),"")</f>
        <v/>
      </c>
      <c r="E22" s="10" t="str">
        <f t="shared" si="52"/>
        <v/>
      </c>
      <c r="F22" s="12">
        <f t="shared" si="37"/>
        <v>0</v>
      </c>
      <c r="G22" s="13"/>
      <c r="H22" s="14">
        <f t="shared" si="38"/>
        <v>0</v>
      </c>
      <c r="I22" s="13"/>
      <c r="J22" s="14">
        <f t="shared" si="39"/>
        <v>0</v>
      </c>
      <c r="K22" s="12"/>
      <c r="L22" s="14">
        <f t="shared" si="40"/>
        <v>0</v>
      </c>
      <c r="M22" s="13"/>
      <c r="N22" s="14">
        <f t="shared" si="41"/>
        <v>0</v>
      </c>
      <c r="O22" s="12"/>
      <c r="P22" s="14">
        <f t="shared" si="42"/>
        <v>0</v>
      </c>
      <c r="Q22" s="13"/>
      <c r="R22" s="14">
        <f t="shared" si="43"/>
        <v>0</v>
      </c>
      <c r="S22" s="12"/>
      <c r="T22" s="14">
        <f t="shared" si="44"/>
        <v>0</v>
      </c>
      <c r="U22" s="13"/>
      <c r="V22" s="14">
        <f t="shared" si="45"/>
        <v>0</v>
      </c>
      <c r="W22" s="12"/>
      <c r="X22" s="14">
        <f t="shared" si="53"/>
        <v>0</v>
      </c>
      <c r="Y22" s="13"/>
      <c r="Z22" s="14">
        <f t="shared" si="47"/>
        <v>0</v>
      </c>
      <c r="AA22" s="12"/>
      <c r="AB22" s="14">
        <f t="shared" si="48"/>
        <v>0</v>
      </c>
      <c r="AC22" s="13"/>
      <c r="AD22" s="14">
        <f t="shared" si="49"/>
        <v>0</v>
      </c>
      <c r="AE22" s="12"/>
      <c r="AF22" s="14">
        <f t="shared" si="50"/>
        <v>0</v>
      </c>
      <c r="AG22" s="13"/>
      <c r="AH22" s="14">
        <f t="shared" si="51"/>
        <v>0</v>
      </c>
      <c r="AI22" s="12"/>
      <c r="AJ22" s="14">
        <f t="shared" si="20"/>
        <v>0</v>
      </c>
      <c r="AK22" s="13"/>
      <c r="AL22" s="14">
        <f t="shared" si="21"/>
        <v>0</v>
      </c>
      <c r="AM22" s="9"/>
      <c r="AN22" s="6">
        <f t="shared" si="2"/>
        <v>0</v>
      </c>
      <c r="AO22" s="9"/>
      <c r="AP22" s="6">
        <f t="shared" si="3"/>
        <v>0</v>
      </c>
      <c r="AQ22" s="9"/>
      <c r="AR22" s="6">
        <f t="shared" si="4"/>
        <v>0</v>
      </c>
      <c r="AS22" s="9"/>
    </row>
    <row r="23" spans="3:45" ht="15.75" x14ac:dyDescent="0.25">
      <c r="C23" s="2" t="str">
        <f>IF(A23&gt;0,VLOOKUP(A23,#REF!,2),"")</f>
        <v/>
      </c>
      <c r="D23" t="str">
        <f>IF(B23&gt;0,VLOOKUP(B23,#REF!,2),"")</f>
        <v/>
      </c>
      <c r="E23" s="10" t="str">
        <f t="shared" si="52"/>
        <v/>
      </c>
      <c r="F23" s="12">
        <f t="shared" si="37"/>
        <v>0</v>
      </c>
      <c r="G23" s="13"/>
      <c r="H23" s="14">
        <f t="shared" si="38"/>
        <v>0</v>
      </c>
      <c r="I23" s="13"/>
      <c r="J23" s="14">
        <f t="shared" si="39"/>
        <v>0</v>
      </c>
      <c r="K23" s="12"/>
      <c r="L23" s="14">
        <f t="shared" si="40"/>
        <v>0</v>
      </c>
      <c r="M23" s="13"/>
      <c r="N23" s="14">
        <f t="shared" si="41"/>
        <v>0</v>
      </c>
      <c r="O23" s="12"/>
      <c r="P23" s="14">
        <f t="shared" si="42"/>
        <v>0</v>
      </c>
      <c r="Q23" s="13"/>
      <c r="R23" s="14">
        <f t="shared" si="43"/>
        <v>0</v>
      </c>
      <c r="S23" s="12"/>
      <c r="T23" s="14">
        <f t="shared" si="44"/>
        <v>0</v>
      </c>
      <c r="U23" s="13"/>
      <c r="V23" s="14">
        <f t="shared" si="45"/>
        <v>0</v>
      </c>
      <c r="W23" s="12"/>
      <c r="X23" s="14">
        <f t="shared" si="53"/>
        <v>0</v>
      </c>
      <c r="Y23" s="13"/>
      <c r="Z23" s="14">
        <f t="shared" si="47"/>
        <v>0</v>
      </c>
      <c r="AA23" s="12"/>
      <c r="AB23" s="14">
        <f t="shared" si="48"/>
        <v>0</v>
      </c>
      <c r="AC23" s="13"/>
      <c r="AD23" s="14">
        <f t="shared" si="49"/>
        <v>0</v>
      </c>
      <c r="AE23" s="12"/>
      <c r="AF23" s="14">
        <f t="shared" si="50"/>
        <v>0</v>
      </c>
      <c r="AG23" s="13"/>
      <c r="AH23" s="14">
        <f t="shared" si="51"/>
        <v>0</v>
      </c>
      <c r="AI23" s="12"/>
      <c r="AJ23" s="14">
        <f t="shared" si="20"/>
        <v>0</v>
      </c>
      <c r="AK23" s="13"/>
      <c r="AL23" s="14">
        <f t="shared" si="21"/>
        <v>0</v>
      </c>
      <c r="AM23" s="9"/>
      <c r="AN23" s="6">
        <f t="shared" si="2"/>
        <v>0</v>
      </c>
      <c r="AO23" s="9"/>
      <c r="AP23" s="6">
        <f t="shared" si="3"/>
        <v>0</v>
      </c>
      <c r="AQ23" s="9"/>
      <c r="AR23" s="6">
        <f t="shared" si="4"/>
        <v>0</v>
      </c>
      <c r="AS23" s="9"/>
    </row>
    <row r="24" spans="3:45" ht="15.75" x14ac:dyDescent="0.25">
      <c r="C24" s="2" t="str">
        <f>IF(A24&gt;0,VLOOKUP(A24,#REF!,2),"")</f>
        <v/>
      </c>
      <c r="D24" t="str">
        <f>IF(B24&gt;0,VLOOKUP(B24,#REF!,2),"")</f>
        <v/>
      </c>
      <c r="E24" s="10" t="str">
        <f t="shared" si="52"/>
        <v/>
      </c>
      <c r="F24" s="12">
        <f t="shared" si="37"/>
        <v>0</v>
      </c>
      <c r="G24" s="13"/>
      <c r="H24" s="14">
        <f t="shared" si="38"/>
        <v>0</v>
      </c>
      <c r="I24" s="13"/>
      <c r="J24" s="14">
        <f t="shared" si="39"/>
        <v>0</v>
      </c>
      <c r="K24" s="12"/>
      <c r="L24" s="14">
        <f t="shared" si="40"/>
        <v>0</v>
      </c>
      <c r="M24" s="13"/>
      <c r="N24" s="14">
        <f t="shared" si="41"/>
        <v>0</v>
      </c>
      <c r="O24" s="12"/>
      <c r="P24" s="14">
        <f t="shared" si="42"/>
        <v>0</v>
      </c>
      <c r="Q24" s="13"/>
      <c r="R24" s="14">
        <f t="shared" si="43"/>
        <v>0</v>
      </c>
      <c r="S24" s="12"/>
      <c r="T24" s="14">
        <f t="shared" si="44"/>
        <v>0</v>
      </c>
      <c r="U24" s="13"/>
      <c r="V24" s="14">
        <f t="shared" si="45"/>
        <v>0</v>
      </c>
      <c r="W24" s="12"/>
      <c r="X24" s="14">
        <f t="shared" si="53"/>
        <v>0</v>
      </c>
      <c r="Y24" s="13"/>
      <c r="Z24" s="14">
        <f t="shared" si="47"/>
        <v>0</v>
      </c>
      <c r="AA24" s="12"/>
      <c r="AB24" s="14">
        <f t="shared" si="48"/>
        <v>0</v>
      </c>
      <c r="AC24" s="13"/>
      <c r="AD24" s="14">
        <f t="shared" si="49"/>
        <v>0</v>
      </c>
      <c r="AE24" s="12"/>
      <c r="AF24" s="14">
        <f t="shared" si="50"/>
        <v>0</v>
      </c>
      <c r="AG24" s="13"/>
      <c r="AH24" s="14">
        <f t="shared" si="51"/>
        <v>0</v>
      </c>
      <c r="AI24" s="12"/>
      <c r="AJ24" s="14">
        <f t="shared" si="20"/>
        <v>0</v>
      </c>
      <c r="AK24" s="13"/>
      <c r="AL24" s="14">
        <f t="shared" si="21"/>
        <v>0</v>
      </c>
      <c r="AM24" s="9"/>
      <c r="AN24" s="6">
        <f t="shared" si="2"/>
        <v>0</v>
      </c>
      <c r="AO24" s="9"/>
      <c r="AP24" s="6">
        <f t="shared" si="3"/>
        <v>0</v>
      </c>
      <c r="AQ24" s="9"/>
      <c r="AR24" s="6">
        <f t="shared" si="4"/>
        <v>0</v>
      </c>
      <c r="AS24" s="9"/>
    </row>
    <row r="25" spans="3:45" ht="15.75" x14ac:dyDescent="0.25">
      <c r="C25" s="2" t="str">
        <f>IF(A25&gt;0,VLOOKUP(A25,#REF!,2),"")</f>
        <v/>
      </c>
      <c r="D25" t="str">
        <f>IF(B25&gt;0,VLOOKUP(B25,#REF!,2),"")</f>
        <v/>
      </c>
      <c r="E25" s="10" t="str">
        <f t="shared" si="52"/>
        <v/>
      </c>
      <c r="F25" s="12">
        <f t="shared" si="37"/>
        <v>0</v>
      </c>
      <c r="G25" s="13"/>
      <c r="H25" s="14">
        <f t="shared" si="38"/>
        <v>0</v>
      </c>
      <c r="I25" s="13"/>
      <c r="J25" s="14">
        <f t="shared" si="39"/>
        <v>0</v>
      </c>
      <c r="K25" s="12"/>
      <c r="L25" s="14">
        <f t="shared" si="40"/>
        <v>0</v>
      </c>
      <c r="M25" s="13"/>
      <c r="N25" s="14">
        <f t="shared" si="41"/>
        <v>0</v>
      </c>
      <c r="O25" s="12"/>
      <c r="P25" s="14">
        <f t="shared" si="42"/>
        <v>0</v>
      </c>
      <c r="Q25" s="13"/>
      <c r="R25" s="14">
        <f t="shared" si="43"/>
        <v>0</v>
      </c>
      <c r="S25" s="12"/>
      <c r="T25" s="14">
        <f t="shared" si="44"/>
        <v>0</v>
      </c>
      <c r="U25" s="13"/>
      <c r="V25" s="14">
        <f t="shared" si="45"/>
        <v>0</v>
      </c>
      <c r="W25" s="12"/>
      <c r="X25" s="14">
        <f t="shared" si="53"/>
        <v>0</v>
      </c>
      <c r="Y25" s="13"/>
      <c r="Z25" s="14">
        <f t="shared" si="47"/>
        <v>0</v>
      </c>
      <c r="AA25" s="12"/>
      <c r="AB25" s="14">
        <f t="shared" si="48"/>
        <v>0</v>
      </c>
      <c r="AC25" s="13"/>
      <c r="AD25" s="14">
        <f t="shared" si="49"/>
        <v>0</v>
      </c>
      <c r="AE25" s="12"/>
      <c r="AF25" s="14">
        <f t="shared" si="50"/>
        <v>0</v>
      </c>
      <c r="AG25" s="13"/>
      <c r="AH25" s="14">
        <f t="shared" si="51"/>
        <v>0</v>
      </c>
      <c r="AI25" s="12"/>
      <c r="AJ25" s="14">
        <f t="shared" si="20"/>
        <v>0</v>
      </c>
      <c r="AK25" s="13"/>
      <c r="AL25" s="14">
        <f t="shared" si="21"/>
        <v>0</v>
      </c>
      <c r="AM25" s="9"/>
      <c r="AN25" s="6">
        <f t="shared" si="2"/>
        <v>0</v>
      </c>
      <c r="AO25" s="9"/>
      <c r="AP25" s="6">
        <f t="shared" si="3"/>
        <v>0</v>
      </c>
      <c r="AQ25" s="9"/>
      <c r="AR25" s="6">
        <f t="shared" si="4"/>
        <v>0</v>
      </c>
      <c r="AS25" s="9"/>
    </row>
    <row r="26" spans="3:45" ht="15.75" x14ac:dyDescent="0.25">
      <c r="C26" s="2" t="str">
        <f>IF(A26&gt;0,VLOOKUP(A26,#REF!,2),"")</f>
        <v/>
      </c>
      <c r="D26" t="str">
        <f>IF(B26&gt;0,VLOOKUP(B26,#REF!,2),"")</f>
        <v/>
      </c>
      <c r="E26" s="10" t="str">
        <f t="shared" si="52"/>
        <v/>
      </c>
      <c r="F26" s="12">
        <f t="shared" si="37"/>
        <v>0</v>
      </c>
      <c r="G26" s="13"/>
      <c r="H26" s="14">
        <f t="shared" si="38"/>
        <v>0</v>
      </c>
      <c r="I26" s="13"/>
      <c r="J26" s="14">
        <f t="shared" si="39"/>
        <v>0</v>
      </c>
      <c r="K26" s="12"/>
      <c r="L26" s="14">
        <f t="shared" si="40"/>
        <v>0</v>
      </c>
      <c r="M26" s="13"/>
      <c r="N26" s="14">
        <f t="shared" si="41"/>
        <v>0</v>
      </c>
      <c r="O26" s="12"/>
      <c r="P26" s="14">
        <f t="shared" si="42"/>
        <v>0</v>
      </c>
      <c r="Q26" s="13"/>
      <c r="R26" s="14">
        <f t="shared" si="43"/>
        <v>0</v>
      </c>
      <c r="S26" s="12"/>
      <c r="T26" s="14">
        <f t="shared" si="44"/>
        <v>0</v>
      </c>
      <c r="U26" s="13"/>
      <c r="V26" s="14">
        <f t="shared" si="45"/>
        <v>0</v>
      </c>
      <c r="W26" s="12"/>
      <c r="X26" s="14">
        <f t="shared" si="53"/>
        <v>0</v>
      </c>
      <c r="Y26" s="13"/>
      <c r="Z26" s="14">
        <f t="shared" si="47"/>
        <v>0</v>
      </c>
      <c r="AA26" s="12"/>
      <c r="AB26" s="14">
        <f t="shared" si="48"/>
        <v>0</v>
      </c>
      <c r="AC26" s="13"/>
      <c r="AD26" s="14">
        <f t="shared" si="49"/>
        <v>0</v>
      </c>
      <c r="AE26" s="12"/>
      <c r="AF26" s="14">
        <f t="shared" si="50"/>
        <v>0</v>
      </c>
      <c r="AG26" s="13"/>
      <c r="AH26" s="14">
        <f t="shared" si="51"/>
        <v>0</v>
      </c>
      <c r="AI26" s="12"/>
      <c r="AJ26" s="14">
        <f t="shared" si="20"/>
        <v>0</v>
      </c>
      <c r="AK26" s="13"/>
      <c r="AL26" s="14">
        <f t="shared" si="21"/>
        <v>0</v>
      </c>
      <c r="AM26" s="9"/>
      <c r="AN26" s="6">
        <f t="shared" si="2"/>
        <v>0</v>
      </c>
      <c r="AO26" s="9"/>
      <c r="AP26" s="6">
        <f t="shared" si="3"/>
        <v>0</v>
      </c>
      <c r="AQ26" s="9"/>
      <c r="AR26" s="6">
        <f t="shared" si="4"/>
        <v>0</v>
      </c>
      <c r="AS26" s="9"/>
    </row>
    <row r="27" spans="3:45" ht="15.75" x14ac:dyDescent="0.25">
      <c r="C27" s="2" t="str">
        <f>IF(A27&gt;0,VLOOKUP(A27,#REF!,2),"")</f>
        <v/>
      </c>
      <c r="D27" t="str">
        <f>IF(B27&gt;0,VLOOKUP(B27,#REF!,2),"")</f>
        <v/>
      </c>
      <c r="E27" s="10" t="str">
        <f t="shared" si="52"/>
        <v/>
      </c>
      <c r="F27" s="12">
        <f t="shared" si="37"/>
        <v>0</v>
      </c>
      <c r="G27" s="13"/>
      <c r="H27" s="14">
        <f t="shared" si="38"/>
        <v>0</v>
      </c>
      <c r="I27" s="13"/>
      <c r="J27" s="14">
        <f t="shared" si="39"/>
        <v>0</v>
      </c>
      <c r="K27" s="12"/>
      <c r="L27" s="14">
        <f t="shared" si="40"/>
        <v>0</v>
      </c>
      <c r="M27" s="13"/>
      <c r="N27" s="14">
        <f t="shared" si="41"/>
        <v>0</v>
      </c>
      <c r="O27" s="12"/>
      <c r="P27" s="14">
        <f t="shared" si="42"/>
        <v>0</v>
      </c>
      <c r="Q27" s="13"/>
      <c r="R27" s="14">
        <f t="shared" si="43"/>
        <v>0</v>
      </c>
      <c r="S27" s="12"/>
      <c r="T27" s="14">
        <f t="shared" si="44"/>
        <v>0</v>
      </c>
      <c r="U27" s="13"/>
      <c r="V27" s="14">
        <f t="shared" si="45"/>
        <v>0</v>
      </c>
      <c r="W27" s="12"/>
      <c r="X27" s="14">
        <f t="shared" si="53"/>
        <v>0</v>
      </c>
      <c r="Y27" s="13"/>
      <c r="Z27" s="14">
        <f t="shared" si="47"/>
        <v>0</v>
      </c>
      <c r="AA27" s="12"/>
      <c r="AB27" s="14">
        <f t="shared" si="48"/>
        <v>0</v>
      </c>
      <c r="AC27" s="13"/>
      <c r="AD27" s="14">
        <f t="shared" si="49"/>
        <v>0</v>
      </c>
      <c r="AE27" s="12"/>
      <c r="AF27" s="14">
        <f t="shared" si="50"/>
        <v>0</v>
      </c>
      <c r="AG27" s="13"/>
      <c r="AH27" s="14">
        <f t="shared" si="51"/>
        <v>0</v>
      </c>
      <c r="AI27" s="12"/>
      <c r="AJ27" s="14">
        <f t="shared" si="20"/>
        <v>0</v>
      </c>
      <c r="AK27" s="13"/>
      <c r="AL27" s="14">
        <f t="shared" si="21"/>
        <v>0</v>
      </c>
      <c r="AM27" s="9"/>
      <c r="AN27" s="6">
        <f t="shared" si="2"/>
        <v>0</v>
      </c>
      <c r="AO27" s="9"/>
      <c r="AP27" s="6">
        <f t="shared" si="3"/>
        <v>0</v>
      </c>
      <c r="AQ27" s="9"/>
      <c r="AR27" s="6">
        <f t="shared" si="4"/>
        <v>0</v>
      </c>
      <c r="AS27" s="9"/>
    </row>
    <row r="28" spans="3:45" ht="15.75" x14ac:dyDescent="0.25">
      <c r="C28" s="2" t="str">
        <f>IF(A28&gt;0,VLOOKUP(A28,#REF!,2),"")</f>
        <v/>
      </c>
      <c r="D28" t="str">
        <f>IF(B28&gt;0,VLOOKUP(B28,#REF!,2),"")</f>
        <v/>
      </c>
      <c r="E28" s="10" t="str">
        <f t="shared" si="52"/>
        <v/>
      </c>
      <c r="F28" s="12">
        <f t="shared" si="37"/>
        <v>0</v>
      </c>
      <c r="G28" s="13"/>
      <c r="H28" s="14">
        <f t="shared" si="38"/>
        <v>0</v>
      </c>
      <c r="I28" s="13"/>
      <c r="J28" s="14">
        <f t="shared" si="39"/>
        <v>0</v>
      </c>
      <c r="K28" s="12"/>
      <c r="L28" s="14">
        <f t="shared" si="40"/>
        <v>0</v>
      </c>
      <c r="M28" s="13"/>
      <c r="N28" s="14">
        <f t="shared" si="41"/>
        <v>0</v>
      </c>
      <c r="O28" s="12"/>
      <c r="P28" s="14">
        <f t="shared" si="42"/>
        <v>0</v>
      </c>
      <c r="Q28" s="13"/>
      <c r="R28" s="14">
        <f t="shared" si="43"/>
        <v>0</v>
      </c>
      <c r="S28" s="12"/>
      <c r="T28" s="14">
        <f t="shared" si="44"/>
        <v>0</v>
      </c>
      <c r="U28" s="13"/>
      <c r="V28" s="14">
        <f t="shared" si="45"/>
        <v>0</v>
      </c>
      <c r="W28" s="12"/>
      <c r="X28" s="14">
        <f t="shared" si="53"/>
        <v>0</v>
      </c>
      <c r="Y28" s="13"/>
      <c r="Z28" s="14">
        <f t="shared" si="47"/>
        <v>0</v>
      </c>
      <c r="AA28" s="12"/>
      <c r="AB28" s="14">
        <f t="shared" si="48"/>
        <v>0</v>
      </c>
      <c r="AC28" s="13"/>
      <c r="AD28" s="14">
        <f t="shared" si="49"/>
        <v>0</v>
      </c>
      <c r="AE28" s="12"/>
      <c r="AF28" s="14">
        <f t="shared" si="50"/>
        <v>0</v>
      </c>
      <c r="AG28" s="13"/>
      <c r="AH28" s="14">
        <f t="shared" si="51"/>
        <v>0</v>
      </c>
      <c r="AI28" s="12"/>
      <c r="AJ28" s="14">
        <f t="shared" si="20"/>
        <v>0</v>
      </c>
      <c r="AK28" s="13"/>
      <c r="AL28" s="14">
        <f t="shared" si="21"/>
        <v>0</v>
      </c>
      <c r="AM28" s="9"/>
      <c r="AN28" s="6">
        <f t="shared" si="2"/>
        <v>0</v>
      </c>
      <c r="AO28" s="9"/>
      <c r="AP28" s="6">
        <f t="shared" si="3"/>
        <v>0</v>
      </c>
      <c r="AQ28" s="9"/>
      <c r="AR28" s="6">
        <f t="shared" si="4"/>
        <v>0</v>
      </c>
      <c r="AS28" s="9"/>
    </row>
    <row r="29" spans="3:45" ht="15.75" x14ac:dyDescent="0.25">
      <c r="C29" s="2" t="str">
        <f>IF(A29&gt;0,VLOOKUP(A29,#REF!,2),"")</f>
        <v/>
      </c>
      <c r="D29" t="str">
        <f>IF(B29&gt;0,VLOOKUP(B29,#REF!,2),"")</f>
        <v/>
      </c>
      <c r="E29" s="10" t="str">
        <f t="shared" si="52"/>
        <v/>
      </c>
      <c r="F29" s="12">
        <f t="shared" si="37"/>
        <v>0</v>
      </c>
      <c r="G29" s="13"/>
      <c r="H29" s="14">
        <f t="shared" si="38"/>
        <v>0</v>
      </c>
      <c r="I29" s="13"/>
      <c r="J29" s="14">
        <f t="shared" si="39"/>
        <v>0</v>
      </c>
      <c r="K29" s="12"/>
      <c r="L29" s="14">
        <f t="shared" si="40"/>
        <v>0</v>
      </c>
      <c r="M29" s="13"/>
      <c r="N29" s="14">
        <f t="shared" si="41"/>
        <v>0</v>
      </c>
      <c r="O29" s="12"/>
      <c r="P29" s="14">
        <f t="shared" si="42"/>
        <v>0</v>
      </c>
      <c r="Q29" s="13"/>
      <c r="R29" s="14">
        <f t="shared" si="43"/>
        <v>0</v>
      </c>
      <c r="S29" s="12"/>
      <c r="T29" s="14">
        <f t="shared" si="44"/>
        <v>0</v>
      </c>
      <c r="U29" s="13"/>
      <c r="V29" s="14">
        <f t="shared" si="45"/>
        <v>0</v>
      </c>
      <c r="W29" s="12"/>
      <c r="X29" s="14">
        <f t="shared" si="53"/>
        <v>0</v>
      </c>
      <c r="Y29" s="13"/>
      <c r="Z29" s="14">
        <f t="shared" si="47"/>
        <v>0</v>
      </c>
      <c r="AA29" s="12"/>
      <c r="AB29" s="14">
        <f t="shared" si="48"/>
        <v>0</v>
      </c>
      <c r="AC29" s="13"/>
      <c r="AD29" s="14">
        <f t="shared" si="49"/>
        <v>0</v>
      </c>
      <c r="AE29" s="12"/>
      <c r="AF29" s="14">
        <f t="shared" si="50"/>
        <v>0</v>
      </c>
      <c r="AG29" s="13"/>
      <c r="AH29" s="14">
        <f t="shared" si="51"/>
        <v>0</v>
      </c>
      <c r="AI29" s="12"/>
      <c r="AJ29" s="14">
        <f t="shared" si="20"/>
        <v>0</v>
      </c>
      <c r="AK29" s="13"/>
      <c r="AL29" s="14">
        <f t="shared" si="21"/>
        <v>0</v>
      </c>
      <c r="AM29" s="9"/>
      <c r="AN29" s="6">
        <f t="shared" si="2"/>
        <v>0</v>
      </c>
      <c r="AO29" s="9"/>
      <c r="AP29" s="6">
        <f t="shared" si="3"/>
        <v>0</v>
      </c>
      <c r="AQ29" s="9"/>
      <c r="AR29" s="6">
        <f t="shared" si="4"/>
        <v>0</v>
      </c>
      <c r="AS29" s="9"/>
    </row>
    <row r="30" spans="3:45" ht="15.75" x14ac:dyDescent="0.25">
      <c r="C30" s="2" t="str">
        <f>IF(A30&gt;0,VLOOKUP(A30,#REF!,2),"")</f>
        <v/>
      </c>
      <c r="D30" t="str">
        <f>IF(B30&gt;0,VLOOKUP(B30,#REF!,2),"")</f>
        <v/>
      </c>
      <c r="E30" s="10" t="str">
        <f t="shared" si="52"/>
        <v/>
      </c>
      <c r="F30" s="12">
        <f t="shared" si="37"/>
        <v>0</v>
      </c>
      <c r="G30" s="13"/>
      <c r="H30" s="14">
        <f t="shared" si="38"/>
        <v>0</v>
      </c>
      <c r="I30" s="13"/>
      <c r="J30" s="14">
        <f t="shared" si="39"/>
        <v>0</v>
      </c>
      <c r="K30" s="12"/>
      <c r="L30" s="14">
        <f t="shared" si="40"/>
        <v>0</v>
      </c>
      <c r="M30" s="13"/>
      <c r="N30" s="14">
        <f t="shared" si="41"/>
        <v>0</v>
      </c>
      <c r="O30" s="12"/>
      <c r="P30" s="14">
        <f t="shared" si="42"/>
        <v>0</v>
      </c>
      <c r="Q30" s="13"/>
      <c r="R30" s="14">
        <f t="shared" si="43"/>
        <v>0</v>
      </c>
      <c r="S30" s="12"/>
      <c r="T30" s="14">
        <f t="shared" si="44"/>
        <v>0</v>
      </c>
      <c r="U30" s="13"/>
      <c r="V30" s="14">
        <f t="shared" si="45"/>
        <v>0</v>
      </c>
      <c r="W30" s="12"/>
      <c r="X30" s="14">
        <f t="shared" si="53"/>
        <v>0</v>
      </c>
      <c r="Y30" s="13"/>
      <c r="Z30" s="14">
        <f t="shared" si="47"/>
        <v>0</v>
      </c>
      <c r="AA30" s="12"/>
      <c r="AB30" s="14">
        <f t="shared" si="48"/>
        <v>0</v>
      </c>
      <c r="AC30" s="13"/>
      <c r="AD30" s="14">
        <f t="shared" si="49"/>
        <v>0</v>
      </c>
      <c r="AE30" s="12"/>
      <c r="AF30" s="14">
        <f t="shared" si="50"/>
        <v>0</v>
      </c>
      <c r="AG30" s="13"/>
      <c r="AH30" s="14">
        <f t="shared" si="51"/>
        <v>0</v>
      </c>
      <c r="AI30" s="12"/>
      <c r="AJ30" s="14">
        <f t="shared" si="20"/>
        <v>0</v>
      </c>
      <c r="AK30" s="13"/>
      <c r="AL30" s="14">
        <f t="shared" si="21"/>
        <v>0</v>
      </c>
      <c r="AM30" s="9"/>
      <c r="AN30" s="6">
        <f t="shared" si="2"/>
        <v>0</v>
      </c>
      <c r="AO30" s="9"/>
      <c r="AP30" s="6">
        <f t="shared" si="3"/>
        <v>0</v>
      </c>
      <c r="AQ30" s="9"/>
      <c r="AR30" s="6">
        <f t="shared" si="4"/>
        <v>0</v>
      </c>
      <c r="AS30" s="9"/>
    </row>
    <row r="31" spans="3:45" ht="15.75" x14ac:dyDescent="0.25">
      <c r="C31" s="2" t="str">
        <f>IF(A31&gt;0,VLOOKUP(A31,#REF!,2),"")</f>
        <v/>
      </c>
      <c r="D31" t="str">
        <f>IF(B31&gt;0,VLOOKUP(B31,#REF!,2),"")</f>
        <v/>
      </c>
      <c r="E31" s="10" t="str">
        <f t="shared" si="52"/>
        <v/>
      </c>
      <c r="F31" s="12">
        <f t="shared" si="37"/>
        <v>0</v>
      </c>
      <c r="G31" s="13"/>
      <c r="H31" s="14">
        <f t="shared" si="38"/>
        <v>0</v>
      </c>
      <c r="I31" s="13"/>
      <c r="J31" s="14">
        <f t="shared" si="39"/>
        <v>0</v>
      </c>
      <c r="K31" s="12"/>
      <c r="L31" s="14">
        <f t="shared" si="40"/>
        <v>0</v>
      </c>
      <c r="M31" s="13"/>
      <c r="N31" s="14">
        <f t="shared" si="41"/>
        <v>0</v>
      </c>
      <c r="O31" s="12"/>
      <c r="P31" s="14">
        <f t="shared" si="42"/>
        <v>0</v>
      </c>
      <c r="Q31" s="13"/>
      <c r="R31" s="14">
        <f t="shared" si="43"/>
        <v>0</v>
      </c>
      <c r="S31" s="12"/>
      <c r="T31" s="14">
        <f t="shared" si="44"/>
        <v>0</v>
      </c>
      <c r="U31" s="13"/>
      <c r="V31" s="14">
        <f t="shared" si="45"/>
        <v>0</v>
      </c>
      <c r="W31" s="12"/>
      <c r="X31" s="14">
        <f t="shared" si="53"/>
        <v>0</v>
      </c>
      <c r="Y31" s="13"/>
      <c r="Z31" s="14">
        <f t="shared" si="47"/>
        <v>0</v>
      </c>
      <c r="AA31" s="12"/>
      <c r="AB31" s="14">
        <f t="shared" si="48"/>
        <v>0</v>
      </c>
      <c r="AC31" s="13"/>
      <c r="AD31" s="14">
        <f t="shared" si="49"/>
        <v>0</v>
      </c>
      <c r="AE31" s="12"/>
      <c r="AF31" s="14">
        <f t="shared" si="50"/>
        <v>0</v>
      </c>
      <c r="AG31" s="13"/>
      <c r="AH31" s="14">
        <f t="shared" si="51"/>
        <v>0</v>
      </c>
      <c r="AI31" s="12"/>
      <c r="AJ31" s="14">
        <f t="shared" si="20"/>
        <v>0</v>
      </c>
      <c r="AK31" s="13"/>
      <c r="AL31" s="14">
        <f t="shared" si="21"/>
        <v>0</v>
      </c>
      <c r="AM31" s="9"/>
      <c r="AN31" s="6">
        <f t="shared" si="2"/>
        <v>0</v>
      </c>
      <c r="AO31" s="9"/>
      <c r="AP31" s="6">
        <f t="shared" si="3"/>
        <v>0</v>
      </c>
      <c r="AQ31" s="9"/>
      <c r="AR31" s="6">
        <f t="shared" si="4"/>
        <v>0</v>
      </c>
      <c r="AS31" s="9"/>
    </row>
    <row r="32" spans="3:45" ht="15.75" x14ac:dyDescent="0.25">
      <c r="C32" s="2" t="str">
        <f>IF(A32&gt;0,VLOOKUP(A32,#REF!,2),"")</f>
        <v/>
      </c>
      <c r="D32" t="str">
        <f>IF(B32&gt;0,VLOOKUP(B32,#REF!,2),"")</f>
        <v/>
      </c>
      <c r="E32" s="10" t="str">
        <f t="shared" si="52"/>
        <v/>
      </c>
      <c r="F32" s="12">
        <f t="shared" si="37"/>
        <v>0</v>
      </c>
      <c r="G32" s="13"/>
      <c r="H32" s="14">
        <f t="shared" si="38"/>
        <v>0</v>
      </c>
      <c r="I32" s="13"/>
      <c r="J32" s="14">
        <f t="shared" si="39"/>
        <v>0</v>
      </c>
      <c r="K32" s="12"/>
      <c r="L32" s="14">
        <f t="shared" si="40"/>
        <v>0</v>
      </c>
      <c r="M32" s="13"/>
      <c r="N32" s="14">
        <f t="shared" si="41"/>
        <v>0</v>
      </c>
      <c r="O32" s="12"/>
      <c r="P32" s="14">
        <f t="shared" si="42"/>
        <v>0</v>
      </c>
      <c r="Q32" s="13"/>
      <c r="R32" s="14">
        <f t="shared" si="43"/>
        <v>0</v>
      </c>
      <c r="S32" s="12"/>
      <c r="T32" s="14">
        <f t="shared" si="44"/>
        <v>0</v>
      </c>
      <c r="U32" s="13"/>
      <c r="V32" s="14">
        <f t="shared" si="45"/>
        <v>0</v>
      </c>
      <c r="W32" s="12"/>
      <c r="X32" s="14">
        <f t="shared" si="53"/>
        <v>0</v>
      </c>
      <c r="Y32" s="13"/>
      <c r="Z32" s="14">
        <f t="shared" si="47"/>
        <v>0</v>
      </c>
      <c r="AA32" s="12"/>
      <c r="AB32" s="14">
        <f t="shared" si="48"/>
        <v>0</v>
      </c>
      <c r="AC32" s="13"/>
      <c r="AD32" s="14">
        <f t="shared" si="49"/>
        <v>0</v>
      </c>
      <c r="AE32" s="12"/>
      <c r="AF32" s="14">
        <f t="shared" si="50"/>
        <v>0</v>
      </c>
      <c r="AG32" s="13"/>
      <c r="AH32" s="14">
        <f t="shared" si="51"/>
        <v>0</v>
      </c>
      <c r="AI32" s="12"/>
      <c r="AJ32" s="14">
        <f t="shared" si="20"/>
        <v>0</v>
      </c>
      <c r="AK32" s="13"/>
      <c r="AL32" s="14">
        <f t="shared" si="21"/>
        <v>0</v>
      </c>
      <c r="AM32" s="9"/>
      <c r="AN32" s="6">
        <f t="shared" si="2"/>
        <v>0</v>
      </c>
      <c r="AO32" s="9"/>
      <c r="AP32" s="6">
        <f t="shared" si="3"/>
        <v>0</v>
      </c>
      <c r="AQ32" s="9"/>
      <c r="AR32" s="6">
        <f t="shared" si="4"/>
        <v>0</v>
      </c>
      <c r="AS32" s="9"/>
    </row>
    <row r="33" spans="3:45" ht="15.75" x14ac:dyDescent="0.25">
      <c r="C33" s="2" t="str">
        <f>IF(A33&gt;0,VLOOKUP(A33,#REF!,2),"")</f>
        <v/>
      </c>
      <c r="D33" t="str">
        <f>IF(B33&gt;0,VLOOKUP(B33,#REF!,2),"")</f>
        <v/>
      </c>
      <c r="E33" s="10" t="str">
        <f t="shared" si="52"/>
        <v/>
      </c>
      <c r="F33" s="12">
        <f t="shared" si="37"/>
        <v>0</v>
      </c>
      <c r="G33" s="13"/>
      <c r="H33" s="14">
        <f t="shared" si="38"/>
        <v>0</v>
      </c>
      <c r="I33" s="13"/>
      <c r="J33" s="14">
        <f t="shared" si="39"/>
        <v>0</v>
      </c>
      <c r="K33" s="12"/>
      <c r="L33" s="14">
        <f t="shared" si="40"/>
        <v>0</v>
      </c>
      <c r="M33" s="13"/>
      <c r="N33" s="14">
        <f t="shared" si="41"/>
        <v>0</v>
      </c>
      <c r="O33" s="12"/>
      <c r="P33" s="14">
        <f t="shared" si="42"/>
        <v>0</v>
      </c>
      <c r="Q33" s="13"/>
      <c r="R33" s="14">
        <f t="shared" si="43"/>
        <v>0</v>
      </c>
      <c r="S33" s="12"/>
      <c r="T33" s="14">
        <f t="shared" si="44"/>
        <v>0</v>
      </c>
      <c r="U33" s="13"/>
      <c r="V33" s="14">
        <f t="shared" si="45"/>
        <v>0</v>
      </c>
      <c r="W33" s="12"/>
      <c r="X33" s="14">
        <f t="shared" si="53"/>
        <v>0</v>
      </c>
      <c r="Y33" s="13"/>
      <c r="Z33" s="14">
        <f t="shared" si="47"/>
        <v>0</v>
      </c>
      <c r="AA33" s="12"/>
      <c r="AB33" s="14">
        <f t="shared" si="48"/>
        <v>0</v>
      </c>
      <c r="AC33" s="13"/>
      <c r="AD33" s="14">
        <f t="shared" si="49"/>
        <v>0</v>
      </c>
      <c r="AE33" s="12"/>
      <c r="AF33" s="14">
        <f t="shared" si="50"/>
        <v>0</v>
      </c>
      <c r="AG33" s="13"/>
      <c r="AH33" s="14">
        <f t="shared" si="51"/>
        <v>0</v>
      </c>
      <c r="AI33" s="12"/>
      <c r="AJ33" s="14">
        <f t="shared" si="20"/>
        <v>0</v>
      </c>
      <c r="AK33" s="13"/>
      <c r="AL33" s="14">
        <f t="shared" si="21"/>
        <v>0</v>
      </c>
      <c r="AM33" s="9"/>
      <c r="AN33" s="6">
        <f t="shared" si="2"/>
        <v>0</v>
      </c>
      <c r="AO33" s="9"/>
      <c r="AP33" s="6">
        <f t="shared" si="3"/>
        <v>0</v>
      </c>
      <c r="AQ33" s="9"/>
      <c r="AR33" s="6">
        <f t="shared" si="4"/>
        <v>0</v>
      </c>
      <c r="AS33" s="9"/>
    </row>
    <row r="34" spans="3:45" ht="15.75" x14ac:dyDescent="0.25">
      <c r="E34" s="10" t="str">
        <f t="shared" ref="E34:E47" si="54">IF(A34&gt;0,CONCATENATE(C34," &amp; ",D34),"")</f>
        <v/>
      </c>
      <c r="F34" s="12">
        <f t="shared" si="37"/>
        <v>0</v>
      </c>
      <c r="G34" s="13"/>
      <c r="H34" s="14">
        <f t="shared" si="38"/>
        <v>0</v>
      </c>
      <c r="I34" s="13"/>
      <c r="J34" s="14">
        <f t="shared" si="39"/>
        <v>0</v>
      </c>
      <c r="K34" s="12"/>
      <c r="L34" s="14">
        <f t="shared" si="40"/>
        <v>0</v>
      </c>
      <c r="M34" s="13"/>
      <c r="N34" s="14">
        <f t="shared" si="41"/>
        <v>0</v>
      </c>
      <c r="O34" s="12"/>
      <c r="P34" s="14">
        <f t="shared" si="42"/>
        <v>0</v>
      </c>
      <c r="Q34" s="13"/>
      <c r="R34" s="14">
        <f t="shared" si="43"/>
        <v>0</v>
      </c>
      <c r="S34" s="12"/>
      <c r="T34" s="14">
        <f t="shared" si="44"/>
        <v>0</v>
      </c>
      <c r="U34" s="13"/>
      <c r="V34" s="14">
        <f t="shared" si="45"/>
        <v>0</v>
      </c>
      <c r="W34" s="12"/>
      <c r="X34" s="14">
        <f t="shared" si="53"/>
        <v>0</v>
      </c>
      <c r="Y34" s="13"/>
      <c r="Z34" s="14">
        <f t="shared" si="47"/>
        <v>0</v>
      </c>
      <c r="AA34" s="12"/>
      <c r="AB34" s="14">
        <f t="shared" si="48"/>
        <v>0</v>
      </c>
      <c r="AC34" s="13"/>
      <c r="AD34" s="14">
        <f t="shared" si="49"/>
        <v>0</v>
      </c>
      <c r="AE34" s="12"/>
      <c r="AF34" s="14">
        <f t="shared" si="50"/>
        <v>0</v>
      </c>
      <c r="AG34" s="13"/>
      <c r="AH34" s="14">
        <f t="shared" si="51"/>
        <v>0</v>
      </c>
      <c r="AI34" s="12"/>
      <c r="AJ34" s="14">
        <f t="shared" si="20"/>
        <v>0</v>
      </c>
      <c r="AK34" s="13"/>
      <c r="AL34" s="14">
        <f t="shared" si="21"/>
        <v>0</v>
      </c>
    </row>
    <row r="35" spans="3:45" ht="15.75" x14ac:dyDescent="0.25">
      <c r="E35" s="10" t="str">
        <f t="shared" si="54"/>
        <v/>
      </c>
      <c r="F35" s="12">
        <f t="shared" si="37"/>
        <v>0</v>
      </c>
      <c r="G35" s="13"/>
      <c r="H35" s="14">
        <f t="shared" si="38"/>
        <v>0</v>
      </c>
      <c r="I35" s="13"/>
      <c r="J35" s="14">
        <f t="shared" si="39"/>
        <v>0</v>
      </c>
      <c r="K35" s="12"/>
      <c r="L35" s="14">
        <f t="shared" si="40"/>
        <v>0</v>
      </c>
      <c r="M35" s="13"/>
      <c r="N35" s="14">
        <f t="shared" si="41"/>
        <v>0</v>
      </c>
      <c r="O35" s="12"/>
      <c r="P35" s="14">
        <f t="shared" si="42"/>
        <v>0</v>
      </c>
      <c r="Q35" s="13"/>
      <c r="R35" s="14">
        <f t="shared" si="43"/>
        <v>0</v>
      </c>
      <c r="S35" s="12"/>
      <c r="T35" s="14">
        <f t="shared" si="44"/>
        <v>0</v>
      </c>
      <c r="U35" s="13"/>
      <c r="V35" s="14">
        <f t="shared" si="45"/>
        <v>0</v>
      </c>
      <c r="W35" s="12"/>
      <c r="X35" s="14">
        <f t="shared" si="53"/>
        <v>0</v>
      </c>
      <c r="Y35" s="13"/>
      <c r="Z35" s="14">
        <f t="shared" si="47"/>
        <v>0</v>
      </c>
      <c r="AA35" s="12"/>
      <c r="AB35" s="14">
        <f t="shared" si="48"/>
        <v>0</v>
      </c>
      <c r="AC35" s="13"/>
      <c r="AD35" s="14">
        <f t="shared" si="49"/>
        <v>0</v>
      </c>
      <c r="AE35" s="12"/>
      <c r="AF35" s="14">
        <f t="shared" si="50"/>
        <v>0</v>
      </c>
      <c r="AG35" s="13"/>
      <c r="AH35" s="14">
        <f t="shared" si="51"/>
        <v>0</v>
      </c>
      <c r="AI35" s="12"/>
      <c r="AJ35" s="14">
        <f t="shared" si="20"/>
        <v>0</v>
      </c>
      <c r="AK35" s="13"/>
      <c r="AL35" s="14">
        <f t="shared" si="21"/>
        <v>0</v>
      </c>
    </row>
    <row r="36" spans="3:45" ht="15.75" x14ac:dyDescent="0.25">
      <c r="E36" s="10" t="str">
        <f t="shared" si="54"/>
        <v/>
      </c>
      <c r="F36" s="12">
        <f t="shared" si="37"/>
        <v>0</v>
      </c>
      <c r="G36" s="13"/>
      <c r="H36" s="14">
        <f t="shared" si="38"/>
        <v>0</v>
      </c>
      <c r="I36" s="13"/>
      <c r="J36" s="14">
        <f t="shared" si="39"/>
        <v>0</v>
      </c>
      <c r="K36" s="12"/>
      <c r="L36" s="14">
        <f t="shared" si="40"/>
        <v>0</v>
      </c>
      <c r="M36" s="13"/>
      <c r="N36" s="14">
        <f t="shared" si="41"/>
        <v>0</v>
      </c>
      <c r="O36" s="12"/>
      <c r="P36" s="14">
        <f t="shared" si="42"/>
        <v>0</v>
      </c>
      <c r="Q36" s="13"/>
      <c r="R36" s="14">
        <f t="shared" si="43"/>
        <v>0</v>
      </c>
      <c r="S36" s="12"/>
      <c r="T36" s="14">
        <f t="shared" si="44"/>
        <v>0</v>
      </c>
      <c r="U36" s="13"/>
      <c r="V36" s="14">
        <f t="shared" si="45"/>
        <v>0</v>
      </c>
      <c r="W36" s="12"/>
      <c r="X36" s="14">
        <f t="shared" si="53"/>
        <v>0</v>
      </c>
      <c r="Y36" s="13"/>
      <c r="Z36" s="14">
        <f t="shared" si="47"/>
        <v>0</v>
      </c>
      <c r="AA36" s="12"/>
      <c r="AB36" s="14">
        <f t="shared" si="48"/>
        <v>0</v>
      </c>
      <c r="AC36" s="13"/>
      <c r="AD36" s="14">
        <f t="shared" si="49"/>
        <v>0</v>
      </c>
      <c r="AE36" s="12"/>
      <c r="AF36" s="14">
        <f t="shared" si="50"/>
        <v>0</v>
      </c>
      <c r="AG36" s="13"/>
      <c r="AH36" s="14">
        <f t="shared" si="51"/>
        <v>0</v>
      </c>
      <c r="AI36" s="12"/>
      <c r="AJ36" s="14">
        <f t="shared" si="20"/>
        <v>0</v>
      </c>
      <c r="AK36" s="13"/>
      <c r="AL36" s="14">
        <f t="shared" si="21"/>
        <v>0</v>
      </c>
    </row>
    <row r="37" spans="3:45" ht="15.75" x14ac:dyDescent="0.25">
      <c r="E37" s="10" t="str">
        <f t="shared" si="54"/>
        <v/>
      </c>
      <c r="F37" s="12">
        <f t="shared" si="37"/>
        <v>0</v>
      </c>
      <c r="G37" s="13"/>
      <c r="H37" s="14">
        <f t="shared" si="38"/>
        <v>0</v>
      </c>
      <c r="I37" s="13"/>
      <c r="J37" s="14">
        <f t="shared" si="39"/>
        <v>0</v>
      </c>
      <c r="K37" s="12"/>
      <c r="L37" s="14">
        <f t="shared" si="40"/>
        <v>0</v>
      </c>
      <c r="M37" s="13"/>
      <c r="N37" s="14">
        <f t="shared" si="41"/>
        <v>0</v>
      </c>
      <c r="O37" s="12"/>
      <c r="P37" s="14">
        <f t="shared" si="42"/>
        <v>0</v>
      </c>
      <c r="Q37" s="13"/>
      <c r="R37" s="14">
        <f t="shared" si="43"/>
        <v>0</v>
      </c>
      <c r="S37" s="12"/>
      <c r="T37" s="14">
        <f t="shared" si="44"/>
        <v>0</v>
      </c>
      <c r="U37" s="13"/>
      <c r="V37" s="14">
        <f t="shared" si="45"/>
        <v>0</v>
      </c>
      <c r="W37" s="12"/>
      <c r="X37" s="14">
        <f t="shared" si="53"/>
        <v>0</v>
      </c>
      <c r="Y37" s="13"/>
      <c r="Z37" s="14">
        <f t="shared" si="47"/>
        <v>0</v>
      </c>
      <c r="AA37" s="12"/>
      <c r="AB37" s="14">
        <f t="shared" si="48"/>
        <v>0</v>
      </c>
      <c r="AC37" s="13"/>
      <c r="AD37" s="14">
        <f t="shared" si="49"/>
        <v>0</v>
      </c>
      <c r="AE37" s="12"/>
      <c r="AF37" s="14">
        <f t="shared" si="50"/>
        <v>0</v>
      </c>
      <c r="AG37" s="13"/>
      <c r="AH37" s="14">
        <f t="shared" si="51"/>
        <v>0</v>
      </c>
      <c r="AI37" s="12"/>
      <c r="AJ37" s="14">
        <f t="shared" si="20"/>
        <v>0</v>
      </c>
      <c r="AK37" s="13"/>
      <c r="AL37" s="14">
        <f t="shared" si="21"/>
        <v>0</v>
      </c>
    </row>
    <row r="38" spans="3:45" ht="15.75" x14ac:dyDescent="0.25">
      <c r="E38" s="10" t="str">
        <f t="shared" si="54"/>
        <v/>
      </c>
      <c r="F38" s="12">
        <f t="shared" si="37"/>
        <v>0</v>
      </c>
      <c r="G38" s="13"/>
      <c r="H38" s="14">
        <f t="shared" si="38"/>
        <v>0</v>
      </c>
      <c r="I38" s="13"/>
      <c r="J38" s="14">
        <f t="shared" si="39"/>
        <v>0</v>
      </c>
      <c r="K38" s="12"/>
      <c r="L38" s="14">
        <f t="shared" si="40"/>
        <v>0</v>
      </c>
      <c r="M38" s="13"/>
      <c r="N38" s="14">
        <f t="shared" si="41"/>
        <v>0</v>
      </c>
      <c r="O38" s="12"/>
      <c r="P38" s="14">
        <f t="shared" si="42"/>
        <v>0</v>
      </c>
      <c r="Q38" s="13"/>
      <c r="R38" s="14">
        <f t="shared" si="43"/>
        <v>0</v>
      </c>
      <c r="S38" s="12"/>
      <c r="T38" s="14">
        <f t="shared" si="44"/>
        <v>0</v>
      </c>
      <c r="U38" s="13"/>
      <c r="V38" s="14">
        <f t="shared" si="45"/>
        <v>0</v>
      </c>
      <c r="W38" s="12"/>
      <c r="X38" s="14">
        <f t="shared" si="53"/>
        <v>0</v>
      </c>
      <c r="Y38" s="13"/>
      <c r="Z38" s="14">
        <f t="shared" si="47"/>
        <v>0</v>
      </c>
      <c r="AA38" s="12"/>
      <c r="AB38" s="14">
        <f t="shared" si="48"/>
        <v>0</v>
      </c>
      <c r="AC38" s="13"/>
      <c r="AD38" s="14">
        <f t="shared" si="49"/>
        <v>0</v>
      </c>
      <c r="AE38" s="12"/>
      <c r="AF38" s="14">
        <f t="shared" si="50"/>
        <v>0</v>
      </c>
      <c r="AG38" s="13"/>
      <c r="AH38" s="14">
        <f t="shared" si="51"/>
        <v>0</v>
      </c>
      <c r="AI38" s="12"/>
      <c r="AJ38" s="14">
        <f t="shared" si="20"/>
        <v>0</v>
      </c>
      <c r="AK38" s="13"/>
      <c r="AL38" s="14">
        <f t="shared" si="21"/>
        <v>0</v>
      </c>
    </row>
    <row r="39" spans="3:45" ht="15.75" x14ac:dyDescent="0.25">
      <c r="E39" s="10" t="str">
        <f t="shared" si="54"/>
        <v/>
      </c>
      <c r="F39" s="12">
        <f t="shared" si="37"/>
        <v>0</v>
      </c>
      <c r="G39" s="13"/>
      <c r="H39" s="14">
        <f t="shared" si="38"/>
        <v>0</v>
      </c>
      <c r="I39" s="13"/>
      <c r="J39" s="14">
        <f t="shared" si="39"/>
        <v>0</v>
      </c>
      <c r="K39" s="12"/>
      <c r="L39" s="14">
        <f t="shared" si="40"/>
        <v>0</v>
      </c>
      <c r="M39" s="13"/>
      <c r="N39" s="14">
        <f t="shared" si="41"/>
        <v>0</v>
      </c>
      <c r="O39" s="12"/>
      <c r="P39" s="14">
        <f t="shared" si="42"/>
        <v>0</v>
      </c>
      <c r="Q39" s="13"/>
      <c r="R39" s="14">
        <f t="shared" si="43"/>
        <v>0</v>
      </c>
      <c r="S39" s="12"/>
      <c r="T39" s="14">
        <f t="shared" si="44"/>
        <v>0</v>
      </c>
      <c r="U39" s="13"/>
      <c r="V39" s="14">
        <f t="shared" si="45"/>
        <v>0</v>
      </c>
      <c r="W39" s="12"/>
      <c r="X39" s="14">
        <f t="shared" si="53"/>
        <v>0</v>
      </c>
      <c r="Y39" s="13"/>
      <c r="Z39" s="14">
        <f t="shared" si="47"/>
        <v>0</v>
      </c>
      <c r="AA39" s="12"/>
      <c r="AB39" s="14">
        <f t="shared" si="48"/>
        <v>0</v>
      </c>
      <c r="AC39" s="13"/>
      <c r="AD39" s="14">
        <f t="shared" si="49"/>
        <v>0</v>
      </c>
      <c r="AE39" s="12"/>
      <c r="AF39" s="14">
        <f t="shared" si="50"/>
        <v>0</v>
      </c>
      <c r="AG39" s="13"/>
      <c r="AH39" s="14">
        <f t="shared" si="51"/>
        <v>0</v>
      </c>
      <c r="AI39" s="12"/>
      <c r="AJ39" s="14">
        <f t="shared" si="20"/>
        <v>0</v>
      </c>
      <c r="AK39" s="13"/>
      <c r="AL39" s="14">
        <f t="shared" si="21"/>
        <v>0</v>
      </c>
    </row>
    <row r="40" spans="3:45" ht="15.75" x14ac:dyDescent="0.25">
      <c r="E40" s="10" t="str">
        <f t="shared" si="54"/>
        <v/>
      </c>
      <c r="F40" s="12">
        <f t="shared" si="37"/>
        <v>0</v>
      </c>
      <c r="G40" s="13"/>
      <c r="H40" s="14">
        <f t="shared" si="38"/>
        <v>0</v>
      </c>
      <c r="I40" s="13"/>
      <c r="J40" s="14">
        <f t="shared" si="39"/>
        <v>0</v>
      </c>
      <c r="K40" s="12"/>
      <c r="L40" s="14">
        <f t="shared" si="40"/>
        <v>0</v>
      </c>
      <c r="M40" s="13"/>
      <c r="N40" s="14">
        <f t="shared" si="41"/>
        <v>0</v>
      </c>
      <c r="O40" s="12"/>
      <c r="P40" s="14">
        <f t="shared" si="42"/>
        <v>0</v>
      </c>
      <c r="Q40" s="13"/>
      <c r="R40" s="14">
        <f t="shared" si="43"/>
        <v>0</v>
      </c>
      <c r="S40" s="12"/>
      <c r="T40" s="14">
        <f t="shared" si="44"/>
        <v>0</v>
      </c>
      <c r="U40" s="13"/>
      <c r="V40" s="14">
        <f t="shared" si="45"/>
        <v>0</v>
      </c>
      <c r="W40" s="12"/>
      <c r="X40" s="14">
        <f t="shared" si="53"/>
        <v>0</v>
      </c>
      <c r="Y40" s="13"/>
      <c r="Z40" s="14">
        <f t="shared" si="47"/>
        <v>0</v>
      </c>
      <c r="AA40" s="12"/>
      <c r="AB40" s="14">
        <f t="shared" si="48"/>
        <v>0</v>
      </c>
      <c r="AC40" s="13"/>
      <c r="AD40" s="14">
        <f t="shared" si="49"/>
        <v>0</v>
      </c>
      <c r="AE40" s="12"/>
      <c r="AF40" s="14">
        <f t="shared" si="50"/>
        <v>0</v>
      </c>
      <c r="AG40" s="13"/>
      <c r="AH40" s="14">
        <f t="shared" si="51"/>
        <v>0</v>
      </c>
      <c r="AI40" s="12"/>
      <c r="AJ40" s="14">
        <f t="shared" si="20"/>
        <v>0</v>
      </c>
      <c r="AK40" s="13"/>
      <c r="AL40" s="14">
        <f t="shared" si="21"/>
        <v>0</v>
      </c>
    </row>
    <row r="41" spans="3:45" ht="15.75" x14ac:dyDescent="0.25">
      <c r="E41" s="10" t="str">
        <f t="shared" si="54"/>
        <v/>
      </c>
      <c r="F41" s="12">
        <f t="shared" si="37"/>
        <v>0</v>
      </c>
      <c r="G41" s="13"/>
      <c r="H41" s="14">
        <f t="shared" si="38"/>
        <v>0</v>
      </c>
      <c r="I41" s="13"/>
      <c r="J41" s="14">
        <f t="shared" si="39"/>
        <v>0</v>
      </c>
      <c r="K41" s="12"/>
      <c r="L41" s="14">
        <f t="shared" si="40"/>
        <v>0</v>
      </c>
      <c r="M41" s="13"/>
      <c r="N41" s="14">
        <f t="shared" si="41"/>
        <v>0</v>
      </c>
      <c r="O41" s="12"/>
      <c r="P41" s="14">
        <f t="shared" si="42"/>
        <v>0</v>
      </c>
      <c r="Q41" s="13"/>
      <c r="R41" s="14">
        <f t="shared" si="43"/>
        <v>0</v>
      </c>
      <c r="S41" s="12"/>
      <c r="T41" s="14">
        <f t="shared" si="44"/>
        <v>0</v>
      </c>
      <c r="U41" s="13"/>
      <c r="V41" s="14">
        <f t="shared" si="45"/>
        <v>0</v>
      </c>
      <c r="W41" s="12"/>
      <c r="X41" s="14">
        <f t="shared" si="53"/>
        <v>0</v>
      </c>
      <c r="Y41" s="13"/>
      <c r="Z41" s="14">
        <f t="shared" si="47"/>
        <v>0</v>
      </c>
      <c r="AA41" s="12"/>
      <c r="AB41" s="14">
        <f t="shared" si="48"/>
        <v>0</v>
      </c>
      <c r="AC41" s="13"/>
      <c r="AD41" s="14">
        <f t="shared" si="49"/>
        <v>0</v>
      </c>
      <c r="AE41" s="12"/>
      <c r="AF41" s="14">
        <f t="shared" si="50"/>
        <v>0</v>
      </c>
      <c r="AG41" s="13"/>
      <c r="AH41" s="14">
        <f t="shared" si="51"/>
        <v>0</v>
      </c>
      <c r="AI41" s="12"/>
      <c r="AJ41" s="14">
        <f t="shared" si="20"/>
        <v>0</v>
      </c>
      <c r="AK41" s="13"/>
      <c r="AL41" s="14">
        <f t="shared" si="21"/>
        <v>0</v>
      </c>
    </row>
    <row r="42" spans="3:45" ht="15.75" x14ac:dyDescent="0.25">
      <c r="E42" s="10" t="str">
        <f t="shared" si="54"/>
        <v/>
      </c>
      <c r="F42" s="12">
        <f t="shared" si="37"/>
        <v>0</v>
      </c>
      <c r="G42" s="13"/>
      <c r="H42" s="14">
        <f t="shared" si="38"/>
        <v>0</v>
      </c>
      <c r="I42" s="13"/>
      <c r="J42" s="14">
        <f t="shared" si="39"/>
        <v>0</v>
      </c>
      <c r="K42" s="12"/>
      <c r="L42" s="14">
        <f t="shared" si="40"/>
        <v>0</v>
      </c>
      <c r="M42" s="13"/>
      <c r="N42" s="14">
        <f t="shared" si="41"/>
        <v>0</v>
      </c>
      <c r="O42" s="12"/>
      <c r="P42" s="14">
        <f t="shared" si="42"/>
        <v>0</v>
      </c>
      <c r="Q42" s="13"/>
      <c r="R42" s="14">
        <f t="shared" si="43"/>
        <v>0</v>
      </c>
      <c r="S42" s="12"/>
      <c r="T42" s="14">
        <f t="shared" si="44"/>
        <v>0</v>
      </c>
      <c r="U42" s="13"/>
      <c r="V42" s="14">
        <f t="shared" si="45"/>
        <v>0</v>
      </c>
      <c r="W42" s="12"/>
      <c r="X42" s="14">
        <f t="shared" si="53"/>
        <v>0</v>
      </c>
      <c r="Y42" s="13"/>
      <c r="Z42" s="14">
        <f t="shared" si="47"/>
        <v>0</v>
      </c>
      <c r="AA42" s="12"/>
      <c r="AB42" s="14">
        <f t="shared" si="48"/>
        <v>0</v>
      </c>
      <c r="AC42" s="13"/>
      <c r="AD42" s="14">
        <f t="shared" si="49"/>
        <v>0</v>
      </c>
      <c r="AE42" s="12"/>
      <c r="AF42" s="14">
        <f t="shared" si="50"/>
        <v>0</v>
      </c>
      <c r="AG42" s="13"/>
      <c r="AH42" s="14">
        <f t="shared" si="51"/>
        <v>0</v>
      </c>
      <c r="AI42" s="12"/>
      <c r="AJ42" s="14">
        <f t="shared" si="20"/>
        <v>0</v>
      </c>
      <c r="AK42" s="13"/>
      <c r="AL42" s="14">
        <f t="shared" si="21"/>
        <v>0</v>
      </c>
    </row>
    <row r="43" spans="3:45" ht="15.75" x14ac:dyDescent="0.25">
      <c r="E43" s="10" t="str">
        <f t="shared" si="54"/>
        <v/>
      </c>
      <c r="F43" s="12">
        <f t="shared" si="37"/>
        <v>0</v>
      </c>
      <c r="G43" s="13"/>
      <c r="H43" s="14">
        <f t="shared" si="38"/>
        <v>0</v>
      </c>
      <c r="I43" s="13"/>
      <c r="J43" s="14">
        <f t="shared" si="39"/>
        <v>0</v>
      </c>
      <c r="K43" s="12"/>
      <c r="L43" s="14">
        <f t="shared" si="40"/>
        <v>0</v>
      </c>
      <c r="M43" s="13"/>
      <c r="N43" s="14">
        <f t="shared" si="41"/>
        <v>0</v>
      </c>
      <c r="O43" s="12"/>
      <c r="P43" s="14">
        <f t="shared" si="42"/>
        <v>0</v>
      </c>
      <c r="Q43" s="13"/>
      <c r="R43" s="14">
        <f t="shared" si="43"/>
        <v>0</v>
      </c>
      <c r="S43" s="12"/>
      <c r="T43" s="14">
        <f t="shared" si="44"/>
        <v>0</v>
      </c>
      <c r="U43" s="13"/>
      <c r="V43" s="14">
        <f t="shared" si="45"/>
        <v>0</v>
      </c>
      <c r="W43" s="12"/>
      <c r="X43" s="14">
        <f t="shared" si="53"/>
        <v>0</v>
      </c>
      <c r="Y43" s="13"/>
      <c r="Z43" s="14">
        <f t="shared" si="47"/>
        <v>0</v>
      </c>
      <c r="AA43" s="12"/>
      <c r="AB43" s="14">
        <f t="shared" si="48"/>
        <v>0</v>
      </c>
      <c r="AC43" s="13"/>
      <c r="AD43" s="14">
        <f t="shared" si="49"/>
        <v>0</v>
      </c>
      <c r="AE43" s="12"/>
      <c r="AF43" s="14">
        <f t="shared" si="50"/>
        <v>0</v>
      </c>
      <c r="AG43" s="13"/>
      <c r="AH43" s="14">
        <f t="shared" si="51"/>
        <v>0</v>
      </c>
      <c r="AI43" s="12"/>
      <c r="AJ43" s="14">
        <f t="shared" si="20"/>
        <v>0</v>
      </c>
      <c r="AK43" s="13"/>
      <c r="AL43" s="14">
        <f t="shared" si="21"/>
        <v>0</v>
      </c>
    </row>
    <row r="44" spans="3:45" ht="15.75" x14ac:dyDescent="0.25">
      <c r="E44" s="10" t="str">
        <f t="shared" si="54"/>
        <v/>
      </c>
      <c r="F44" s="12">
        <f t="shared" si="37"/>
        <v>0</v>
      </c>
      <c r="G44" s="13"/>
      <c r="H44" s="14">
        <f t="shared" si="38"/>
        <v>0</v>
      </c>
      <c r="I44" s="13"/>
      <c r="J44" s="14">
        <f t="shared" si="39"/>
        <v>0</v>
      </c>
      <c r="K44" s="12"/>
      <c r="L44" s="14">
        <f t="shared" si="40"/>
        <v>0</v>
      </c>
      <c r="M44" s="13"/>
      <c r="N44" s="14">
        <f t="shared" si="41"/>
        <v>0</v>
      </c>
      <c r="O44" s="12"/>
      <c r="P44" s="14">
        <f t="shared" si="42"/>
        <v>0</v>
      </c>
      <c r="Q44" s="13"/>
      <c r="R44" s="14">
        <f t="shared" si="43"/>
        <v>0</v>
      </c>
      <c r="S44" s="12"/>
      <c r="T44" s="14">
        <f t="shared" si="44"/>
        <v>0</v>
      </c>
      <c r="U44" s="13"/>
      <c r="V44" s="14">
        <f t="shared" si="45"/>
        <v>0</v>
      </c>
      <c r="W44" s="12"/>
      <c r="X44" s="14">
        <f t="shared" si="53"/>
        <v>0</v>
      </c>
      <c r="Y44" s="13"/>
      <c r="Z44" s="14">
        <f t="shared" si="47"/>
        <v>0</v>
      </c>
      <c r="AA44" s="12"/>
      <c r="AB44" s="14">
        <f t="shared" si="48"/>
        <v>0</v>
      </c>
      <c r="AC44" s="13"/>
      <c r="AD44" s="14">
        <f t="shared" si="49"/>
        <v>0</v>
      </c>
      <c r="AE44" s="12"/>
      <c r="AF44" s="14">
        <f t="shared" si="50"/>
        <v>0</v>
      </c>
      <c r="AG44" s="13"/>
      <c r="AH44" s="14">
        <f t="shared" si="51"/>
        <v>0</v>
      </c>
      <c r="AI44" s="12"/>
      <c r="AJ44" s="14">
        <f t="shared" si="20"/>
        <v>0</v>
      </c>
      <c r="AK44" s="13"/>
      <c r="AL44" s="14">
        <f t="shared" si="21"/>
        <v>0</v>
      </c>
    </row>
    <row r="45" spans="3:45" ht="15.75" x14ac:dyDescent="0.25">
      <c r="E45" s="10" t="str">
        <f t="shared" si="54"/>
        <v/>
      </c>
      <c r="F45" s="12">
        <f t="shared" si="37"/>
        <v>0</v>
      </c>
      <c r="G45" s="13"/>
      <c r="H45" s="14">
        <f t="shared" si="38"/>
        <v>0</v>
      </c>
      <c r="I45" s="13"/>
      <c r="J45" s="14">
        <f t="shared" si="39"/>
        <v>0</v>
      </c>
      <c r="K45" s="12"/>
      <c r="L45" s="14">
        <f t="shared" si="40"/>
        <v>0</v>
      </c>
      <c r="M45" s="13"/>
      <c r="N45" s="14">
        <f t="shared" si="41"/>
        <v>0</v>
      </c>
      <c r="O45" s="12"/>
      <c r="P45" s="14">
        <f t="shared" si="42"/>
        <v>0</v>
      </c>
      <c r="Q45" s="13"/>
      <c r="R45" s="14">
        <f t="shared" si="43"/>
        <v>0</v>
      </c>
      <c r="S45" s="12"/>
      <c r="T45" s="14">
        <f t="shared" si="44"/>
        <v>0</v>
      </c>
      <c r="U45" s="13"/>
      <c r="V45" s="14">
        <f t="shared" si="45"/>
        <v>0</v>
      </c>
      <c r="W45" s="12"/>
      <c r="X45" s="14">
        <f t="shared" si="53"/>
        <v>0</v>
      </c>
      <c r="Y45" s="13"/>
      <c r="Z45" s="14">
        <f t="shared" si="47"/>
        <v>0</v>
      </c>
      <c r="AA45" s="12"/>
      <c r="AB45" s="14">
        <f t="shared" si="48"/>
        <v>0</v>
      </c>
      <c r="AC45" s="13"/>
      <c r="AD45" s="14">
        <f t="shared" si="49"/>
        <v>0</v>
      </c>
      <c r="AE45" s="12"/>
      <c r="AF45" s="14">
        <f t="shared" si="50"/>
        <v>0</v>
      </c>
      <c r="AG45" s="13"/>
      <c r="AH45" s="14">
        <f t="shared" si="51"/>
        <v>0</v>
      </c>
      <c r="AI45" s="12"/>
      <c r="AJ45" s="14">
        <f t="shared" si="20"/>
        <v>0</v>
      </c>
      <c r="AK45" s="13"/>
      <c r="AL45" s="14">
        <f t="shared" si="21"/>
        <v>0</v>
      </c>
    </row>
    <row r="46" spans="3:45" ht="15.75" x14ac:dyDescent="0.25">
      <c r="E46" s="10" t="str">
        <f t="shared" si="54"/>
        <v/>
      </c>
      <c r="F46" s="12">
        <f t="shared" si="37"/>
        <v>0</v>
      </c>
      <c r="G46" s="13"/>
      <c r="H46" s="14">
        <f t="shared" si="38"/>
        <v>0</v>
      </c>
      <c r="I46" s="13"/>
      <c r="J46" s="14">
        <f t="shared" si="39"/>
        <v>0</v>
      </c>
      <c r="K46" s="12"/>
      <c r="L46" s="14">
        <f t="shared" si="40"/>
        <v>0</v>
      </c>
      <c r="M46" s="13"/>
      <c r="N46" s="14">
        <f t="shared" si="41"/>
        <v>0</v>
      </c>
      <c r="O46" s="12"/>
      <c r="P46" s="14">
        <f t="shared" si="42"/>
        <v>0</v>
      </c>
      <c r="Q46" s="13"/>
      <c r="R46" s="14">
        <f t="shared" si="43"/>
        <v>0</v>
      </c>
      <c r="S46" s="12"/>
      <c r="T46" s="14">
        <f t="shared" si="44"/>
        <v>0</v>
      </c>
      <c r="U46" s="13"/>
      <c r="V46" s="14">
        <f t="shared" si="45"/>
        <v>0</v>
      </c>
      <c r="W46" s="12"/>
      <c r="X46" s="14">
        <f t="shared" si="53"/>
        <v>0</v>
      </c>
      <c r="Y46" s="13"/>
      <c r="Z46" s="14">
        <f t="shared" si="47"/>
        <v>0</v>
      </c>
      <c r="AA46" s="12"/>
      <c r="AB46" s="14">
        <f t="shared" si="48"/>
        <v>0</v>
      </c>
      <c r="AC46" s="13"/>
      <c r="AD46" s="14">
        <f t="shared" si="49"/>
        <v>0</v>
      </c>
      <c r="AE46" s="12"/>
      <c r="AF46" s="14">
        <f t="shared" si="50"/>
        <v>0</v>
      </c>
      <c r="AG46" s="13"/>
      <c r="AH46" s="14">
        <f t="shared" si="51"/>
        <v>0</v>
      </c>
      <c r="AI46" s="12"/>
      <c r="AJ46" s="14">
        <f t="shared" si="20"/>
        <v>0</v>
      </c>
      <c r="AK46" s="13"/>
      <c r="AL46" s="14">
        <f t="shared" si="21"/>
        <v>0</v>
      </c>
    </row>
    <row r="47" spans="3:45" ht="15.75" x14ac:dyDescent="0.25">
      <c r="E47" s="10" t="str">
        <f t="shared" si="54"/>
        <v/>
      </c>
      <c r="F47" s="12">
        <f t="shared" si="37"/>
        <v>0</v>
      </c>
      <c r="G47" s="13"/>
      <c r="H47" s="14">
        <f t="shared" si="38"/>
        <v>0</v>
      </c>
      <c r="I47" s="13"/>
      <c r="J47" s="14">
        <f t="shared" si="39"/>
        <v>0</v>
      </c>
      <c r="K47" s="12"/>
      <c r="L47" s="14">
        <f t="shared" si="40"/>
        <v>0</v>
      </c>
      <c r="M47" s="13"/>
      <c r="N47" s="14">
        <f t="shared" si="41"/>
        <v>0</v>
      </c>
      <c r="O47" s="12"/>
      <c r="P47" s="14">
        <f t="shared" si="42"/>
        <v>0</v>
      </c>
      <c r="Q47" s="13"/>
      <c r="R47" s="14">
        <f t="shared" si="43"/>
        <v>0</v>
      </c>
      <c r="S47" s="12"/>
      <c r="T47" s="14">
        <f t="shared" si="44"/>
        <v>0</v>
      </c>
      <c r="U47" s="13"/>
      <c r="V47" s="14">
        <f t="shared" si="45"/>
        <v>0</v>
      </c>
      <c r="W47" s="12"/>
      <c r="X47" s="14">
        <f t="shared" si="53"/>
        <v>0</v>
      </c>
      <c r="Y47" s="13"/>
      <c r="Z47" s="14">
        <f t="shared" si="47"/>
        <v>0</v>
      </c>
      <c r="AA47" s="12"/>
      <c r="AB47" s="14">
        <f t="shared" si="48"/>
        <v>0</v>
      </c>
      <c r="AC47" s="13"/>
      <c r="AD47" s="14">
        <f t="shared" si="49"/>
        <v>0</v>
      </c>
      <c r="AE47" s="12"/>
      <c r="AF47" s="14">
        <f t="shared" si="50"/>
        <v>0</v>
      </c>
      <c r="AG47" s="13"/>
      <c r="AH47" s="14">
        <f t="shared" si="51"/>
        <v>0</v>
      </c>
      <c r="AI47" s="12"/>
      <c r="AJ47" s="14">
        <f t="shared" si="20"/>
        <v>0</v>
      </c>
      <c r="AK47" s="13"/>
      <c r="AL47" s="14">
        <f t="shared" si="21"/>
        <v>0</v>
      </c>
    </row>
  </sheetData>
  <sortState ref="E4:AH5">
    <sortCondition descending="1" ref="F4:F5"/>
  </sortState>
  <mergeCells count="10">
    <mergeCell ref="AC2:AE2"/>
    <mergeCell ref="AG2:AI2"/>
    <mergeCell ref="AK2:AM2"/>
    <mergeCell ref="AO2:AQ2"/>
    <mergeCell ref="G2:H2"/>
    <mergeCell ref="I2:K2"/>
    <mergeCell ref="M2:O2"/>
    <mergeCell ref="Q2:S2"/>
    <mergeCell ref="U2:W2"/>
    <mergeCell ref="Y2:AA2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workbookViewId="0">
      <pane ySplit="9" topLeftCell="A67" activePane="bottomLeft" state="frozen"/>
      <selection pane="bottomLeft" activeCell="J80" sqref="J80"/>
    </sheetView>
  </sheetViews>
  <sheetFormatPr defaultRowHeight="15" x14ac:dyDescent="0.25"/>
  <cols>
    <col min="1" max="1" width="10.7109375" bestFit="1" customWidth="1"/>
    <col min="2" max="2" width="17.28515625" bestFit="1" customWidth="1"/>
    <col min="3" max="3" width="14.7109375" customWidth="1"/>
    <col min="4" max="4" width="18" bestFit="1" customWidth="1"/>
    <col min="7" max="7" width="13.28515625" bestFit="1" customWidth="1"/>
    <col min="8" max="8" width="16" bestFit="1" customWidth="1"/>
    <col min="9" max="9" width="16" customWidth="1"/>
    <col min="10" max="10" width="11.140625" bestFit="1" customWidth="1"/>
    <col min="13" max="13" width="11.5703125" bestFit="1" customWidth="1"/>
  </cols>
  <sheetData>
    <row r="1" spans="1:16" x14ac:dyDescent="0.25">
      <c r="A1" t="s">
        <v>44</v>
      </c>
    </row>
    <row r="2" spans="1:16" x14ac:dyDescent="0.25">
      <c r="M2" t="s">
        <v>76</v>
      </c>
    </row>
    <row r="3" spans="1:16" x14ac:dyDescent="0.25">
      <c r="A3" t="s">
        <v>48</v>
      </c>
      <c r="B3" t="s">
        <v>0</v>
      </c>
      <c r="C3" t="s">
        <v>52</v>
      </c>
      <c r="D3" t="s">
        <v>45</v>
      </c>
      <c r="E3" t="s">
        <v>5</v>
      </c>
      <c r="F3" t="s">
        <v>47</v>
      </c>
      <c r="G3" t="s">
        <v>46</v>
      </c>
      <c r="H3" t="s">
        <v>88</v>
      </c>
      <c r="I3" t="s">
        <v>89</v>
      </c>
      <c r="J3" t="s">
        <v>68</v>
      </c>
      <c r="P3" s="34" t="s">
        <v>69</v>
      </c>
    </row>
    <row r="4" spans="1:16" x14ac:dyDescent="0.25">
      <c r="A4" s="31">
        <v>44184</v>
      </c>
      <c r="B4" t="s">
        <v>49</v>
      </c>
      <c r="C4" t="s">
        <v>53</v>
      </c>
      <c r="D4" t="s">
        <v>50</v>
      </c>
      <c r="E4" s="32">
        <v>15</v>
      </c>
      <c r="F4">
        <v>37</v>
      </c>
      <c r="G4" t="s">
        <v>51</v>
      </c>
      <c r="H4">
        <v>0</v>
      </c>
      <c r="I4">
        <v>15</v>
      </c>
      <c r="J4" s="33">
        <v>0</v>
      </c>
      <c r="M4" t="s">
        <v>66</v>
      </c>
      <c r="N4">
        <v>12.25</v>
      </c>
      <c r="P4" s="34" t="s">
        <v>70</v>
      </c>
    </row>
    <row r="5" spans="1:16" x14ac:dyDescent="0.25">
      <c r="A5" s="31">
        <v>44187</v>
      </c>
      <c r="B5" t="s">
        <v>54</v>
      </c>
      <c r="C5" t="s">
        <v>55</v>
      </c>
      <c r="D5" t="s">
        <v>56</v>
      </c>
      <c r="E5">
        <v>86.2</v>
      </c>
      <c r="F5">
        <v>37</v>
      </c>
      <c r="G5" t="s">
        <v>55</v>
      </c>
      <c r="H5">
        <v>0</v>
      </c>
      <c r="I5">
        <v>0</v>
      </c>
      <c r="J5" s="33">
        <v>0</v>
      </c>
      <c r="M5" t="s">
        <v>67</v>
      </c>
      <c r="N5">
        <v>8</v>
      </c>
      <c r="P5" s="34" t="s">
        <v>71</v>
      </c>
    </row>
    <row r="6" spans="1:16" x14ac:dyDescent="0.25">
      <c r="A6" s="31">
        <v>44198</v>
      </c>
      <c r="B6" t="s">
        <v>21</v>
      </c>
      <c r="C6" t="s">
        <v>58</v>
      </c>
      <c r="D6" t="s">
        <v>50</v>
      </c>
      <c r="E6">
        <v>14.6</v>
      </c>
      <c r="F6">
        <v>15</v>
      </c>
      <c r="G6" t="s">
        <v>59</v>
      </c>
      <c r="H6">
        <v>14.6</v>
      </c>
      <c r="I6">
        <v>14.6</v>
      </c>
      <c r="J6" s="33">
        <f t="shared" ref="J6:J8" si="0">IF(E6&gt;0,E6*100/F6,"")</f>
        <v>97.333333333333329</v>
      </c>
      <c r="M6" t="s">
        <v>10</v>
      </c>
      <c r="N6" s="33">
        <f>N4*100/N5</f>
        <v>153.125</v>
      </c>
      <c r="P6" s="34" t="s">
        <v>72</v>
      </c>
    </row>
    <row r="7" spans="1:16" x14ac:dyDescent="0.25">
      <c r="A7" s="31">
        <v>44199</v>
      </c>
      <c r="B7" t="s">
        <v>60</v>
      </c>
      <c r="C7" t="s">
        <v>58</v>
      </c>
      <c r="D7" t="s">
        <v>61</v>
      </c>
      <c r="E7" s="38">
        <v>18.2</v>
      </c>
      <c r="F7" s="38">
        <v>37</v>
      </c>
      <c r="G7" t="s">
        <v>62</v>
      </c>
      <c r="H7">
        <v>18.100000000000001</v>
      </c>
      <c r="I7">
        <v>18.100000000000001</v>
      </c>
      <c r="J7" s="33">
        <f t="shared" si="0"/>
        <v>49.189189189189186</v>
      </c>
      <c r="P7" s="34" t="s">
        <v>73</v>
      </c>
    </row>
    <row r="8" spans="1:16" x14ac:dyDescent="0.25">
      <c r="A8" s="31">
        <v>44199</v>
      </c>
      <c r="B8" t="s">
        <v>63</v>
      </c>
      <c r="C8" t="s">
        <v>58</v>
      </c>
      <c r="D8" t="s">
        <v>61</v>
      </c>
      <c r="E8" s="38">
        <v>21</v>
      </c>
      <c r="F8" s="38">
        <v>15</v>
      </c>
      <c r="G8" t="s">
        <v>62</v>
      </c>
      <c r="H8">
        <v>21</v>
      </c>
      <c r="I8">
        <v>21</v>
      </c>
      <c r="J8" s="33">
        <f t="shared" si="0"/>
        <v>140</v>
      </c>
      <c r="P8" s="34" t="s">
        <v>74</v>
      </c>
    </row>
    <row r="9" spans="1:16" x14ac:dyDescent="0.25">
      <c r="A9" s="31">
        <v>44200</v>
      </c>
      <c r="B9" t="s">
        <v>64</v>
      </c>
      <c r="C9" t="s">
        <v>58</v>
      </c>
      <c r="D9" t="s">
        <v>61</v>
      </c>
      <c r="E9" t="s">
        <v>65</v>
      </c>
      <c r="G9" t="s">
        <v>62</v>
      </c>
      <c r="H9">
        <v>40</v>
      </c>
      <c r="I9">
        <v>40</v>
      </c>
      <c r="J9" s="33">
        <v>0</v>
      </c>
      <c r="P9" s="34" t="s">
        <v>75</v>
      </c>
    </row>
    <row r="10" spans="1:16" x14ac:dyDescent="0.25">
      <c r="A10" s="31">
        <v>44201</v>
      </c>
      <c r="B10" t="s">
        <v>42</v>
      </c>
      <c r="C10" t="s">
        <v>58</v>
      </c>
      <c r="D10" t="s">
        <v>61</v>
      </c>
      <c r="E10">
        <v>20.8</v>
      </c>
      <c r="F10">
        <v>24</v>
      </c>
      <c r="G10" t="s">
        <v>81</v>
      </c>
      <c r="H10">
        <v>20.8</v>
      </c>
      <c r="I10">
        <v>20.8</v>
      </c>
      <c r="J10" s="33">
        <f>IF(E10&gt;0,E10*100/F10,"")</f>
        <v>86.666666666666671</v>
      </c>
    </row>
    <row r="11" spans="1:16" x14ac:dyDescent="0.25">
      <c r="A11" s="31">
        <v>44205</v>
      </c>
      <c r="B11" t="s">
        <v>82</v>
      </c>
      <c r="C11" t="s">
        <v>53</v>
      </c>
      <c r="D11" t="s">
        <v>56</v>
      </c>
      <c r="E11" t="s">
        <v>65</v>
      </c>
      <c r="G11" t="s">
        <v>83</v>
      </c>
      <c r="H11">
        <v>0</v>
      </c>
      <c r="I11">
        <v>200</v>
      </c>
      <c r="J11" s="33">
        <v>0</v>
      </c>
    </row>
    <row r="12" spans="1:16" x14ac:dyDescent="0.25">
      <c r="A12" s="31">
        <v>44210</v>
      </c>
      <c r="B12" t="s">
        <v>85</v>
      </c>
      <c r="C12" t="s">
        <v>58</v>
      </c>
      <c r="D12" t="s">
        <v>56</v>
      </c>
      <c r="E12">
        <v>96.5</v>
      </c>
      <c r="F12">
        <v>37</v>
      </c>
      <c r="H12">
        <v>96.5</v>
      </c>
      <c r="I12">
        <v>96.5</v>
      </c>
      <c r="J12" s="33">
        <f>IF(E12&gt;0,E12*100/F12,"")</f>
        <v>260.81081081081084</v>
      </c>
    </row>
    <row r="13" spans="1:16" x14ac:dyDescent="0.25">
      <c r="A13" s="31">
        <v>44211</v>
      </c>
      <c r="D13" t="s">
        <v>61</v>
      </c>
      <c r="E13" t="s">
        <v>65</v>
      </c>
      <c r="G13" t="s">
        <v>83</v>
      </c>
      <c r="H13">
        <v>0</v>
      </c>
      <c r="I13">
        <v>40</v>
      </c>
      <c r="J13" s="33">
        <v>0</v>
      </c>
    </row>
    <row r="14" spans="1:16" x14ac:dyDescent="0.25">
      <c r="A14" s="31">
        <v>44212</v>
      </c>
      <c r="B14" t="s">
        <v>86</v>
      </c>
      <c r="C14" t="s">
        <v>53</v>
      </c>
      <c r="D14" t="s">
        <v>61</v>
      </c>
      <c r="E14">
        <v>23.6</v>
      </c>
      <c r="F14">
        <v>24</v>
      </c>
      <c r="G14" t="s">
        <v>87</v>
      </c>
      <c r="H14">
        <v>0</v>
      </c>
      <c r="I14">
        <v>0</v>
      </c>
      <c r="J14" s="33">
        <v>0</v>
      </c>
    </row>
    <row r="15" spans="1:16" x14ac:dyDescent="0.25">
      <c r="A15" s="31">
        <v>44207</v>
      </c>
      <c r="B15" t="s">
        <v>92</v>
      </c>
      <c r="C15" t="s">
        <v>58</v>
      </c>
      <c r="D15" t="s">
        <v>56</v>
      </c>
      <c r="E15">
        <v>55.5</v>
      </c>
      <c r="F15">
        <v>24</v>
      </c>
      <c r="H15">
        <v>0</v>
      </c>
      <c r="I15">
        <v>0</v>
      </c>
      <c r="J15" s="33">
        <v>0</v>
      </c>
    </row>
    <row r="16" spans="1:16" x14ac:dyDescent="0.25">
      <c r="A16" s="31">
        <v>44223</v>
      </c>
      <c r="C16" t="s">
        <v>53</v>
      </c>
      <c r="D16" t="s">
        <v>56</v>
      </c>
      <c r="E16" t="s">
        <v>65</v>
      </c>
      <c r="G16" t="s">
        <v>83</v>
      </c>
      <c r="H16">
        <v>0</v>
      </c>
      <c r="I16">
        <v>200</v>
      </c>
      <c r="J16" s="33">
        <v>0</v>
      </c>
    </row>
    <row r="17" spans="1:10" x14ac:dyDescent="0.25">
      <c r="A17" s="31">
        <v>44223</v>
      </c>
      <c r="B17" t="s">
        <v>19</v>
      </c>
      <c r="C17" t="s">
        <v>58</v>
      </c>
      <c r="D17" t="s">
        <v>61</v>
      </c>
      <c r="E17">
        <v>19.600000000000001</v>
      </c>
      <c r="F17">
        <v>24</v>
      </c>
      <c r="G17" t="s">
        <v>93</v>
      </c>
      <c r="H17">
        <v>19.600000000000001</v>
      </c>
      <c r="I17">
        <v>19.600000000000001</v>
      </c>
      <c r="J17" s="33">
        <f>IF(E17&gt;0,E17*100/F17,"")</f>
        <v>81.666666666666671</v>
      </c>
    </row>
    <row r="18" spans="1:10" x14ac:dyDescent="0.25">
      <c r="A18" s="31">
        <v>44224</v>
      </c>
      <c r="B18" t="s">
        <v>94</v>
      </c>
      <c r="C18" t="s">
        <v>53</v>
      </c>
      <c r="D18" t="s">
        <v>56</v>
      </c>
      <c r="E18">
        <v>94.2</v>
      </c>
      <c r="F18">
        <v>37</v>
      </c>
      <c r="H18">
        <v>0</v>
      </c>
      <c r="I18">
        <v>0</v>
      </c>
      <c r="J18" s="33">
        <v>0</v>
      </c>
    </row>
    <row r="19" spans="1:10" x14ac:dyDescent="0.25">
      <c r="A19" s="31">
        <v>44228</v>
      </c>
      <c r="B19" t="s">
        <v>95</v>
      </c>
      <c r="C19" t="s">
        <v>58</v>
      </c>
      <c r="D19" t="s">
        <v>56</v>
      </c>
      <c r="E19">
        <v>80.599999999999994</v>
      </c>
      <c r="H19">
        <v>0</v>
      </c>
      <c r="I19">
        <v>0</v>
      </c>
      <c r="J19" s="33">
        <v>0</v>
      </c>
    </row>
    <row r="20" spans="1:10" x14ac:dyDescent="0.25">
      <c r="A20" s="31">
        <v>44231</v>
      </c>
      <c r="B20" t="s">
        <v>96</v>
      </c>
      <c r="C20" t="s">
        <v>58</v>
      </c>
      <c r="D20" t="s">
        <v>56</v>
      </c>
      <c r="E20">
        <v>61.6</v>
      </c>
      <c r="F20">
        <v>37</v>
      </c>
      <c r="G20" t="s">
        <v>97</v>
      </c>
      <c r="H20">
        <v>0</v>
      </c>
      <c r="I20">
        <v>0</v>
      </c>
      <c r="J20" s="33">
        <v>0</v>
      </c>
    </row>
    <row r="21" spans="1:10" x14ac:dyDescent="0.25">
      <c r="A21" s="31">
        <v>44233</v>
      </c>
      <c r="B21" t="s">
        <v>110</v>
      </c>
      <c r="C21" t="s">
        <v>58</v>
      </c>
      <c r="D21" t="s">
        <v>56</v>
      </c>
      <c r="E21" t="s">
        <v>65</v>
      </c>
      <c r="F21">
        <v>37</v>
      </c>
      <c r="G21" t="s">
        <v>111</v>
      </c>
      <c r="H21">
        <v>200</v>
      </c>
      <c r="I21">
        <v>200</v>
      </c>
      <c r="J21" s="33">
        <v>0</v>
      </c>
    </row>
    <row r="22" spans="1:10" x14ac:dyDescent="0.25">
      <c r="A22" s="31">
        <v>44235</v>
      </c>
      <c r="B22" t="s">
        <v>100</v>
      </c>
      <c r="C22" t="s">
        <v>58</v>
      </c>
      <c r="D22" t="s">
        <v>56</v>
      </c>
      <c r="E22" t="s">
        <v>65</v>
      </c>
      <c r="G22" t="s">
        <v>101</v>
      </c>
      <c r="H22">
        <v>200</v>
      </c>
      <c r="I22">
        <v>200</v>
      </c>
      <c r="J22" s="33">
        <v>0</v>
      </c>
    </row>
    <row r="23" spans="1:10" x14ac:dyDescent="0.25">
      <c r="A23" s="31">
        <v>44250</v>
      </c>
      <c r="B23" t="s">
        <v>102</v>
      </c>
      <c r="C23" t="s">
        <v>58</v>
      </c>
      <c r="D23" t="s">
        <v>61</v>
      </c>
      <c r="E23">
        <v>25.74</v>
      </c>
      <c r="F23">
        <v>37</v>
      </c>
      <c r="G23" t="s">
        <v>103</v>
      </c>
      <c r="H23">
        <v>25.74</v>
      </c>
      <c r="I23">
        <v>25.74</v>
      </c>
      <c r="J23" s="33">
        <f>IF(E23&gt;0,E23*100/F23,"")</f>
        <v>69.567567567567565</v>
      </c>
    </row>
    <row r="24" spans="1:10" x14ac:dyDescent="0.25">
      <c r="A24" s="31">
        <v>44252</v>
      </c>
      <c r="B24" t="s">
        <v>102</v>
      </c>
      <c r="C24" t="s">
        <v>58</v>
      </c>
      <c r="D24" t="s">
        <v>61</v>
      </c>
      <c r="E24">
        <v>45.6</v>
      </c>
      <c r="F24">
        <v>37</v>
      </c>
      <c r="G24" t="s">
        <v>103</v>
      </c>
      <c r="H24">
        <v>45.6</v>
      </c>
      <c r="I24">
        <v>45.6</v>
      </c>
      <c r="J24" s="33">
        <f>IF(E24&gt;0,E24*100/F24,"")</f>
        <v>123.24324324324324</v>
      </c>
    </row>
    <row r="25" spans="1:10" x14ac:dyDescent="0.25">
      <c r="A25" s="31">
        <v>44253</v>
      </c>
      <c r="B25" t="s">
        <v>109</v>
      </c>
      <c r="C25" t="s">
        <v>58</v>
      </c>
      <c r="D25" t="s">
        <v>61</v>
      </c>
      <c r="E25">
        <v>38.700000000000003</v>
      </c>
      <c r="F25">
        <v>37</v>
      </c>
      <c r="G25" t="s">
        <v>103</v>
      </c>
      <c r="H25">
        <v>38.700000000000003</v>
      </c>
      <c r="I25">
        <v>38.700000000000003</v>
      </c>
      <c r="J25" s="33">
        <f>IF(E25&gt;0,E25*100/F25,"")</f>
        <v>104.59459459459461</v>
      </c>
    </row>
    <row r="26" spans="1:10" x14ac:dyDescent="0.25">
      <c r="A26" s="31">
        <v>44254</v>
      </c>
      <c r="B26" t="s">
        <v>106</v>
      </c>
      <c r="C26" t="s">
        <v>58</v>
      </c>
      <c r="D26" t="s">
        <v>107</v>
      </c>
      <c r="E26">
        <v>222.8</v>
      </c>
      <c r="F26">
        <v>37</v>
      </c>
      <c r="G26" t="s">
        <v>108</v>
      </c>
      <c r="H26">
        <v>222.8</v>
      </c>
      <c r="I26">
        <v>222.8</v>
      </c>
      <c r="J26" s="33">
        <f>IF(E26&gt;0,E26*100/F26,"")</f>
        <v>602.16216216216219</v>
      </c>
    </row>
    <row r="27" spans="1:10" x14ac:dyDescent="0.25">
      <c r="A27" s="31">
        <v>44256</v>
      </c>
      <c r="B27" t="s">
        <v>110</v>
      </c>
      <c r="C27" t="s">
        <v>58</v>
      </c>
      <c r="D27" t="s">
        <v>56</v>
      </c>
      <c r="E27">
        <v>84.6</v>
      </c>
      <c r="F27">
        <v>37</v>
      </c>
      <c r="G27" t="s">
        <v>111</v>
      </c>
      <c r="H27">
        <v>0</v>
      </c>
      <c r="I27">
        <v>0</v>
      </c>
      <c r="J27" s="33">
        <v>0</v>
      </c>
    </row>
    <row r="28" spans="1:10" x14ac:dyDescent="0.25">
      <c r="A28" s="31">
        <v>44258</v>
      </c>
      <c r="B28" t="s">
        <v>141</v>
      </c>
      <c r="C28" t="s">
        <v>58</v>
      </c>
      <c r="D28" t="s">
        <v>56</v>
      </c>
      <c r="E28">
        <v>90.8</v>
      </c>
      <c r="F28">
        <v>37</v>
      </c>
      <c r="G28" t="s">
        <v>103</v>
      </c>
      <c r="H28">
        <v>90.8</v>
      </c>
      <c r="I28">
        <v>90.8</v>
      </c>
      <c r="J28" s="33">
        <f>IF(E28&gt;0,E28*100/F28,"")</f>
        <v>245.40540540540542</v>
      </c>
    </row>
    <row r="29" spans="1:10" x14ac:dyDescent="0.25">
      <c r="A29" s="31">
        <v>44266</v>
      </c>
      <c r="B29" t="s">
        <v>142</v>
      </c>
      <c r="C29" t="s">
        <v>58</v>
      </c>
      <c r="D29" t="s">
        <v>56</v>
      </c>
      <c r="E29" t="s">
        <v>65</v>
      </c>
      <c r="G29" t="s">
        <v>143</v>
      </c>
      <c r="H29">
        <v>200</v>
      </c>
      <c r="I29">
        <v>200</v>
      </c>
      <c r="J29">
        <v>0</v>
      </c>
    </row>
    <row r="30" spans="1:10" x14ac:dyDescent="0.25">
      <c r="A30" s="31">
        <v>44266</v>
      </c>
      <c r="B30" t="s">
        <v>144</v>
      </c>
      <c r="C30" t="s">
        <v>53</v>
      </c>
      <c r="D30" t="s">
        <v>56</v>
      </c>
      <c r="E30" t="s">
        <v>65</v>
      </c>
      <c r="H30">
        <v>0</v>
      </c>
      <c r="I30">
        <v>0</v>
      </c>
      <c r="J30">
        <v>0</v>
      </c>
    </row>
    <row r="31" spans="1:10" x14ac:dyDescent="0.25">
      <c r="A31" s="31">
        <v>44266</v>
      </c>
      <c r="B31" t="s">
        <v>145</v>
      </c>
      <c r="C31" t="s">
        <v>58</v>
      </c>
      <c r="D31" t="s">
        <v>56</v>
      </c>
      <c r="E31" s="33">
        <v>83.8</v>
      </c>
      <c r="G31" t="s">
        <v>93</v>
      </c>
      <c r="H31">
        <v>0</v>
      </c>
      <c r="I31">
        <v>0</v>
      </c>
      <c r="J31" s="33">
        <v>0</v>
      </c>
    </row>
    <row r="32" spans="1:10" x14ac:dyDescent="0.25">
      <c r="A32" s="31">
        <v>44266</v>
      </c>
      <c r="B32" t="s">
        <v>19</v>
      </c>
      <c r="C32" t="s">
        <v>58</v>
      </c>
      <c r="D32" t="s">
        <v>56</v>
      </c>
      <c r="E32" t="s">
        <v>65</v>
      </c>
      <c r="G32" t="s">
        <v>93</v>
      </c>
      <c r="H32">
        <v>200</v>
      </c>
      <c r="I32">
        <v>200</v>
      </c>
      <c r="J32" s="33">
        <v>0</v>
      </c>
    </row>
    <row r="33" spans="1:10" x14ac:dyDescent="0.25">
      <c r="A33" s="31">
        <v>44266</v>
      </c>
      <c r="B33" t="s">
        <v>146</v>
      </c>
      <c r="C33" t="s">
        <v>53</v>
      </c>
      <c r="D33" t="s">
        <v>173</v>
      </c>
      <c r="E33" s="33"/>
      <c r="H33">
        <v>0</v>
      </c>
      <c r="I33">
        <v>0</v>
      </c>
      <c r="J33" s="33">
        <v>0</v>
      </c>
    </row>
    <row r="34" spans="1:10" x14ac:dyDescent="0.25">
      <c r="A34" s="31">
        <v>44266</v>
      </c>
      <c r="B34" t="s">
        <v>147</v>
      </c>
      <c r="C34" t="s">
        <v>53</v>
      </c>
      <c r="D34" t="s">
        <v>174</v>
      </c>
      <c r="E34" s="33">
        <v>4.12</v>
      </c>
      <c r="H34">
        <v>0</v>
      </c>
      <c r="I34">
        <v>0</v>
      </c>
      <c r="J34" s="33">
        <v>0</v>
      </c>
    </row>
    <row r="35" spans="1:10" x14ac:dyDescent="0.25">
      <c r="A35" s="31">
        <v>44266</v>
      </c>
      <c r="B35" t="s">
        <v>148</v>
      </c>
      <c r="C35" t="s">
        <v>53</v>
      </c>
      <c r="D35" t="s">
        <v>56</v>
      </c>
      <c r="E35" s="33">
        <v>94.2</v>
      </c>
      <c r="H35">
        <v>0</v>
      </c>
      <c r="I35">
        <v>0</v>
      </c>
      <c r="J35" s="33">
        <v>0</v>
      </c>
    </row>
    <row r="36" spans="1:10" x14ac:dyDescent="0.25">
      <c r="A36" s="31">
        <v>44266</v>
      </c>
      <c r="B36" t="s">
        <v>41</v>
      </c>
      <c r="C36" t="s">
        <v>58</v>
      </c>
      <c r="D36" t="s">
        <v>174</v>
      </c>
      <c r="E36" s="33">
        <v>3.88</v>
      </c>
      <c r="G36" t="s">
        <v>186</v>
      </c>
      <c r="H36">
        <v>0</v>
      </c>
      <c r="I36">
        <v>0</v>
      </c>
      <c r="J36" s="33">
        <v>0</v>
      </c>
    </row>
    <row r="37" spans="1:10" x14ac:dyDescent="0.25">
      <c r="A37" s="31">
        <v>44266</v>
      </c>
      <c r="B37" t="s">
        <v>149</v>
      </c>
      <c r="C37" t="s">
        <v>53</v>
      </c>
      <c r="D37" t="s">
        <v>56</v>
      </c>
      <c r="E37" s="33">
        <v>77.8</v>
      </c>
      <c r="G37" t="s">
        <v>187</v>
      </c>
      <c r="H37">
        <v>0</v>
      </c>
      <c r="I37">
        <v>0</v>
      </c>
      <c r="J37" s="33">
        <v>0</v>
      </c>
    </row>
    <row r="38" spans="1:10" x14ac:dyDescent="0.25">
      <c r="A38" s="31">
        <v>44266</v>
      </c>
      <c r="B38" t="s">
        <v>150</v>
      </c>
      <c r="C38" t="s">
        <v>58</v>
      </c>
      <c r="D38" t="s">
        <v>56</v>
      </c>
      <c r="E38" s="33">
        <v>90.8</v>
      </c>
      <c r="F38">
        <v>37</v>
      </c>
      <c r="G38" t="s">
        <v>187</v>
      </c>
      <c r="H38">
        <v>90.8</v>
      </c>
      <c r="I38">
        <v>90.8</v>
      </c>
      <c r="J38" s="33">
        <f t="shared" ref="J38" si="1">IF(E38&gt;0,E38*100/F38,"")</f>
        <v>245.40540540540542</v>
      </c>
    </row>
    <row r="39" spans="1:10" x14ac:dyDescent="0.25">
      <c r="A39" s="31">
        <v>44266</v>
      </c>
      <c r="B39" t="s">
        <v>151</v>
      </c>
      <c r="C39" t="s">
        <v>53</v>
      </c>
      <c r="D39" t="s">
        <v>174</v>
      </c>
      <c r="E39" s="33">
        <v>4.45</v>
      </c>
      <c r="H39">
        <v>0</v>
      </c>
      <c r="I39">
        <v>0</v>
      </c>
      <c r="J39">
        <v>0</v>
      </c>
    </row>
    <row r="40" spans="1:10" x14ac:dyDescent="0.25">
      <c r="A40" s="31">
        <v>44266</v>
      </c>
      <c r="B40" t="s">
        <v>152</v>
      </c>
      <c r="C40" t="s">
        <v>53</v>
      </c>
      <c r="D40" t="s">
        <v>174</v>
      </c>
      <c r="E40" s="33">
        <v>3.98</v>
      </c>
      <c r="H40">
        <v>0</v>
      </c>
      <c r="I40">
        <v>0</v>
      </c>
      <c r="J40">
        <v>0</v>
      </c>
    </row>
    <row r="41" spans="1:10" x14ac:dyDescent="0.25">
      <c r="A41" s="31">
        <v>44266</v>
      </c>
      <c r="B41" t="s">
        <v>153</v>
      </c>
      <c r="C41" t="s">
        <v>53</v>
      </c>
      <c r="D41" s="41" t="s">
        <v>174</v>
      </c>
      <c r="E41" s="33">
        <v>5.6</v>
      </c>
      <c r="H41">
        <v>0</v>
      </c>
      <c r="I41">
        <v>0</v>
      </c>
      <c r="J41">
        <v>0</v>
      </c>
    </row>
    <row r="42" spans="1:10" x14ac:dyDescent="0.25">
      <c r="A42" s="31">
        <v>44266</v>
      </c>
      <c r="B42" t="s">
        <v>153</v>
      </c>
      <c r="C42" t="s">
        <v>53</v>
      </c>
      <c r="D42" s="41" t="s">
        <v>175</v>
      </c>
      <c r="E42" s="33">
        <v>2.6</v>
      </c>
      <c r="H42">
        <v>0</v>
      </c>
      <c r="I42">
        <v>0</v>
      </c>
      <c r="J42">
        <v>0</v>
      </c>
    </row>
    <row r="43" spans="1:10" x14ac:dyDescent="0.25">
      <c r="A43" s="31">
        <v>44266</v>
      </c>
      <c r="B43" t="s">
        <v>154</v>
      </c>
      <c r="C43" t="s">
        <v>58</v>
      </c>
      <c r="D43" s="41" t="s">
        <v>174</v>
      </c>
      <c r="E43" s="33">
        <v>4.26</v>
      </c>
      <c r="G43" t="s">
        <v>93</v>
      </c>
      <c r="H43">
        <v>0</v>
      </c>
      <c r="I43">
        <v>0</v>
      </c>
      <c r="J43">
        <v>0</v>
      </c>
    </row>
    <row r="44" spans="1:10" x14ac:dyDescent="0.25">
      <c r="A44" s="31">
        <v>44266</v>
      </c>
      <c r="B44" t="s">
        <v>154</v>
      </c>
      <c r="C44" t="s">
        <v>58</v>
      </c>
      <c r="D44" s="41" t="s">
        <v>174</v>
      </c>
      <c r="E44" s="33">
        <v>3.08</v>
      </c>
      <c r="G44" t="s">
        <v>93</v>
      </c>
      <c r="H44">
        <v>0</v>
      </c>
      <c r="I44">
        <v>0</v>
      </c>
      <c r="J44">
        <v>0</v>
      </c>
    </row>
    <row r="45" spans="1:10" x14ac:dyDescent="0.25">
      <c r="A45" s="31">
        <v>44266</v>
      </c>
      <c r="B45" t="s">
        <v>155</v>
      </c>
      <c r="C45" t="s">
        <v>58</v>
      </c>
      <c r="D45" t="s">
        <v>56</v>
      </c>
      <c r="E45" t="s">
        <v>65</v>
      </c>
      <c r="G45" t="s">
        <v>190</v>
      </c>
      <c r="H45">
        <v>200</v>
      </c>
      <c r="I45">
        <v>200</v>
      </c>
      <c r="J45">
        <v>0</v>
      </c>
    </row>
    <row r="46" spans="1:10" x14ac:dyDescent="0.25">
      <c r="A46" s="31">
        <v>44266</v>
      </c>
      <c r="B46" t="s">
        <v>157</v>
      </c>
      <c r="C46" t="s">
        <v>53</v>
      </c>
      <c r="D46" t="s">
        <v>56</v>
      </c>
      <c r="E46" t="s">
        <v>65</v>
      </c>
      <c r="H46">
        <v>0</v>
      </c>
      <c r="I46">
        <v>0</v>
      </c>
      <c r="J46">
        <v>0</v>
      </c>
    </row>
    <row r="47" spans="1:10" x14ac:dyDescent="0.25">
      <c r="A47" s="31">
        <v>44266</v>
      </c>
      <c r="B47" t="s">
        <v>158</v>
      </c>
      <c r="C47" t="s">
        <v>53</v>
      </c>
      <c r="D47" t="s">
        <v>56</v>
      </c>
      <c r="E47" t="s">
        <v>65</v>
      </c>
      <c r="H47">
        <v>0</v>
      </c>
      <c r="I47">
        <v>0</v>
      </c>
      <c r="J47">
        <v>0</v>
      </c>
    </row>
    <row r="48" spans="1:10" x14ac:dyDescent="0.25">
      <c r="A48" s="31">
        <v>44266</v>
      </c>
      <c r="B48" t="s">
        <v>158</v>
      </c>
      <c r="C48" t="s">
        <v>53</v>
      </c>
      <c r="D48" t="s">
        <v>176</v>
      </c>
      <c r="E48" s="33"/>
      <c r="H48">
        <v>0</v>
      </c>
      <c r="I48">
        <v>0</v>
      </c>
      <c r="J48">
        <v>0</v>
      </c>
    </row>
    <row r="49" spans="1:10" x14ac:dyDescent="0.25">
      <c r="A49" s="31">
        <v>44266</v>
      </c>
      <c r="B49" t="s">
        <v>158</v>
      </c>
      <c r="C49" t="s">
        <v>53</v>
      </c>
      <c r="D49" t="s">
        <v>177</v>
      </c>
      <c r="E49" s="33"/>
      <c r="H49">
        <v>0</v>
      </c>
      <c r="I49">
        <v>0</v>
      </c>
      <c r="J49">
        <v>0</v>
      </c>
    </row>
    <row r="50" spans="1:10" x14ac:dyDescent="0.25">
      <c r="A50" s="31">
        <v>44266</v>
      </c>
      <c r="B50" t="s">
        <v>159</v>
      </c>
      <c r="C50" t="s">
        <v>53</v>
      </c>
      <c r="D50" t="s">
        <v>178</v>
      </c>
      <c r="E50" s="33"/>
      <c r="G50" t="s">
        <v>191</v>
      </c>
      <c r="H50">
        <v>0</v>
      </c>
      <c r="I50">
        <v>0</v>
      </c>
      <c r="J50">
        <v>0</v>
      </c>
    </row>
    <row r="51" spans="1:10" x14ac:dyDescent="0.25">
      <c r="A51" s="31">
        <v>44266</v>
      </c>
      <c r="B51" t="s">
        <v>146</v>
      </c>
      <c r="C51" t="s">
        <v>53</v>
      </c>
      <c r="D51" t="s">
        <v>173</v>
      </c>
      <c r="E51" s="33"/>
      <c r="H51">
        <v>0</v>
      </c>
      <c r="I51">
        <v>0</v>
      </c>
      <c r="J51">
        <v>0</v>
      </c>
    </row>
    <row r="52" spans="1:10" x14ac:dyDescent="0.25">
      <c r="A52" s="31">
        <v>44266</v>
      </c>
      <c r="B52" t="s">
        <v>158</v>
      </c>
      <c r="C52" t="s">
        <v>53</v>
      </c>
      <c r="D52" t="s">
        <v>56</v>
      </c>
      <c r="E52" t="s">
        <v>65</v>
      </c>
      <c r="H52">
        <v>0</v>
      </c>
      <c r="I52">
        <v>0</v>
      </c>
      <c r="J52">
        <v>0</v>
      </c>
    </row>
    <row r="53" spans="1:10" x14ac:dyDescent="0.25">
      <c r="A53" s="31">
        <v>44266</v>
      </c>
      <c r="B53" t="s">
        <v>160</v>
      </c>
      <c r="C53" t="s">
        <v>53</v>
      </c>
      <c r="D53" t="s">
        <v>56</v>
      </c>
      <c r="E53" t="s">
        <v>65</v>
      </c>
      <c r="H53">
        <v>0</v>
      </c>
      <c r="I53">
        <v>0</v>
      </c>
      <c r="J53">
        <v>0</v>
      </c>
    </row>
    <row r="54" spans="1:10" x14ac:dyDescent="0.25">
      <c r="A54" s="31">
        <v>44266</v>
      </c>
      <c r="B54" t="s">
        <v>161</v>
      </c>
      <c r="C54" t="s">
        <v>53</v>
      </c>
      <c r="D54" t="s">
        <v>56</v>
      </c>
      <c r="E54" s="33">
        <v>70.400000000000006</v>
      </c>
      <c r="H54">
        <v>0</v>
      </c>
      <c r="I54">
        <v>0</v>
      </c>
      <c r="J54">
        <v>0</v>
      </c>
    </row>
    <row r="55" spans="1:10" x14ac:dyDescent="0.25">
      <c r="A55" s="31">
        <v>44266</v>
      </c>
      <c r="B55" t="s">
        <v>162</v>
      </c>
      <c r="C55" t="s">
        <v>53</v>
      </c>
      <c r="D55" t="s">
        <v>179</v>
      </c>
      <c r="E55" s="33">
        <v>23.4</v>
      </c>
      <c r="H55">
        <v>0</v>
      </c>
      <c r="I55">
        <v>0</v>
      </c>
      <c r="J55">
        <v>0</v>
      </c>
    </row>
    <row r="56" spans="1:10" x14ac:dyDescent="0.25">
      <c r="A56" s="31">
        <v>44266</v>
      </c>
      <c r="B56" t="s">
        <v>163</v>
      </c>
      <c r="C56" t="s">
        <v>53</v>
      </c>
      <c r="D56" t="s">
        <v>56</v>
      </c>
      <c r="E56" s="33">
        <v>72</v>
      </c>
      <c r="H56">
        <v>0</v>
      </c>
      <c r="I56">
        <v>0</v>
      </c>
      <c r="J56">
        <v>0</v>
      </c>
    </row>
    <row r="57" spans="1:10" x14ac:dyDescent="0.25">
      <c r="A57" s="31">
        <v>44266</v>
      </c>
      <c r="B57" t="s">
        <v>163</v>
      </c>
      <c r="C57" t="s">
        <v>53</v>
      </c>
      <c r="D57" t="s">
        <v>174</v>
      </c>
      <c r="E57" s="33">
        <v>4.16</v>
      </c>
      <c r="H57">
        <v>0</v>
      </c>
      <c r="I57">
        <v>0</v>
      </c>
      <c r="J57">
        <v>0</v>
      </c>
    </row>
    <row r="58" spans="1:10" x14ac:dyDescent="0.25">
      <c r="A58" s="31">
        <v>44266</v>
      </c>
      <c r="B58" t="s">
        <v>155</v>
      </c>
      <c r="C58" t="s">
        <v>58</v>
      </c>
      <c r="D58" t="s">
        <v>174</v>
      </c>
      <c r="E58" s="33">
        <v>5.04</v>
      </c>
      <c r="G58" t="s">
        <v>190</v>
      </c>
      <c r="H58">
        <v>0</v>
      </c>
      <c r="I58">
        <v>0</v>
      </c>
      <c r="J58">
        <v>0</v>
      </c>
    </row>
    <row r="59" spans="1:10" x14ac:dyDescent="0.25">
      <c r="A59" s="31">
        <v>44266</v>
      </c>
      <c r="B59" t="s">
        <v>164</v>
      </c>
      <c r="C59" t="s">
        <v>58</v>
      </c>
      <c r="D59" t="s">
        <v>56</v>
      </c>
      <c r="E59" t="s">
        <v>65</v>
      </c>
      <c r="G59" t="s">
        <v>196</v>
      </c>
      <c r="H59">
        <v>200</v>
      </c>
      <c r="I59">
        <v>200</v>
      </c>
      <c r="J59">
        <v>0</v>
      </c>
    </row>
    <row r="60" spans="1:10" x14ac:dyDescent="0.25">
      <c r="A60" s="31">
        <v>44266</v>
      </c>
      <c r="B60" t="s">
        <v>159</v>
      </c>
      <c r="C60" t="s">
        <v>53</v>
      </c>
      <c r="D60" t="s">
        <v>173</v>
      </c>
      <c r="E60" s="33"/>
      <c r="H60">
        <v>0</v>
      </c>
      <c r="I60">
        <v>0</v>
      </c>
      <c r="J60">
        <v>0</v>
      </c>
    </row>
    <row r="61" spans="1:10" x14ac:dyDescent="0.25">
      <c r="A61" s="31">
        <v>44266</v>
      </c>
      <c r="B61" t="s">
        <v>165</v>
      </c>
      <c r="C61" t="s">
        <v>53</v>
      </c>
      <c r="D61" t="s">
        <v>179</v>
      </c>
      <c r="E61" s="33">
        <v>26.8</v>
      </c>
      <c r="H61">
        <v>0</v>
      </c>
      <c r="I61">
        <v>0</v>
      </c>
      <c r="J61">
        <v>0</v>
      </c>
    </row>
    <row r="62" spans="1:10" x14ac:dyDescent="0.25">
      <c r="A62" s="31">
        <v>44266</v>
      </c>
      <c r="B62" t="s">
        <v>166</v>
      </c>
      <c r="C62" t="s">
        <v>53</v>
      </c>
      <c r="D62" t="s">
        <v>178</v>
      </c>
      <c r="E62" s="33"/>
      <c r="H62">
        <v>0</v>
      </c>
      <c r="I62">
        <v>0</v>
      </c>
      <c r="J62">
        <v>0</v>
      </c>
    </row>
    <row r="63" spans="1:10" x14ac:dyDescent="0.25">
      <c r="A63" s="31">
        <v>44266</v>
      </c>
      <c r="B63" t="s">
        <v>167</v>
      </c>
      <c r="C63" t="s">
        <v>53</v>
      </c>
      <c r="D63" t="s">
        <v>175</v>
      </c>
      <c r="E63" s="33">
        <v>2.4</v>
      </c>
      <c r="H63">
        <v>0</v>
      </c>
      <c r="I63">
        <v>0</v>
      </c>
      <c r="J63">
        <v>0</v>
      </c>
    </row>
    <row r="64" spans="1:10" x14ac:dyDescent="0.25">
      <c r="A64" s="31">
        <v>44266</v>
      </c>
      <c r="B64" t="s">
        <v>168</v>
      </c>
      <c r="C64" t="s">
        <v>53</v>
      </c>
      <c r="D64" t="s">
        <v>56</v>
      </c>
      <c r="E64" s="33">
        <v>100.8</v>
      </c>
      <c r="H64">
        <v>0</v>
      </c>
      <c r="I64">
        <v>0</v>
      </c>
      <c r="J64">
        <v>0</v>
      </c>
    </row>
    <row r="65" spans="1:10" x14ac:dyDescent="0.25">
      <c r="A65" s="31">
        <v>44266</v>
      </c>
      <c r="B65" t="s">
        <v>156</v>
      </c>
      <c r="C65" t="s">
        <v>53</v>
      </c>
      <c r="D65" t="s">
        <v>173</v>
      </c>
      <c r="E65" s="33"/>
      <c r="H65">
        <v>0</v>
      </c>
      <c r="I65">
        <v>0</v>
      </c>
      <c r="J65">
        <v>0</v>
      </c>
    </row>
    <row r="66" spans="1:10" x14ac:dyDescent="0.25">
      <c r="A66" s="31">
        <v>44266</v>
      </c>
      <c r="B66" t="s">
        <v>169</v>
      </c>
      <c r="C66" t="s">
        <v>53</v>
      </c>
      <c r="D66" t="s">
        <v>178</v>
      </c>
      <c r="E66" s="33"/>
      <c r="H66">
        <v>0</v>
      </c>
      <c r="I66">
        <v>0</v>
      </c>
      <c r="J66">
        <v>0</v>
      </c>
    </row>
    <row r="67" spans="1:10" x14ac:dyDescent="0.25">
      <c r="A67" s="31">
        <v>44266</v>
      </c>
      <c r="B67" t="s">
        <v>170</v>
      </c>
      <c r="C67" t="s">
        <v>53</v>
      </c>
      <c r="D67" t="s">
        <v>173</v>
      </c>
      <c r="E67" s="33"/>
      <c r="H67">
        <v>0</v>
      </c>
      <c r="I67">
        <v>0</v>
      </c>
      <c r="J67">
        <v>0</v>
      </c>
    </row>
    <row r="68" spans="1:10" x14ac:dyDescent="0.25">
      <c r="A68" s="31">
        <v>44266</v>
      </c>
      <c r="B68" t="s">
        <v>142</v>
      </c>
      <c r="C68" t="s">
        <v>58</v>
      </c>
      <c r="D68" t="s">
        <v>56</v>
      </c>
      <c r="E68" t="s">
        <v>65</v>
      </c>
      <c r="G68" t="s">
        <v>143</v>
      </c>
      <c r="H68">
        <v>200</v>
      </c>
      <c r="I68">
        <v>200</v>
      </c>
      <c r="J68">
        <v>0</v>
      </c>
    </row>
    <row r="69" spans="1:10" x14ac:dyDescent="0.25">
      <c r="A69" s="31">
        <v>44266</v>
      </c>
      <c r="B69" t="s">
        <v>169</v>
      </c>
      <c r="C69" t="s">
        <v>53</v>
      </c>
      <c r="D69" t="s">
        <v>173</v>
      </c>
      <c r="E69" s="33"/>
      <c r="H69">
        <v>0</v>
      </c>
      <c r="I69">
        <v>0</v>
      </c>
      <c r="J69">
        <v>0</v>
      </c>
    </row>
    <row r="70" spans="1:10" x14ac:dyDescent="0.25">
      <c r="A70" s="31">
        <v>44266</v>
      </c>
      <c r="B70" t="s">
        <v>158</v>
      </c>
      <c r="C70" t="s">
        <v>53</v>
      </c>
      <c r="D70" t="s">
        <v>174</v>
      </c>
      <c r="E70" s="33">
        <v>3.76</v>
      </c>
      <c r="H70">
        <v>0</v>
      </c>
      <c r="I70">
        <v>0</v>
      </c>
      <c r="J70">
        <v>0</v>
      </c>
    </row>
    <row r="71" spans="1:10" x14ac:dyDescent="0.25">
      <c r="A71" s="31">
        <v>44266</v>
      </c>
      <c r="B71" t="s">
        <v>158</v>
      </c>
      <c r="C71" t="s">
        <v>53</v>
      </c>
      <c r="D71" t="s">
        <v>107</v>
      </c>
      <c r="E71" s="33">
        <v>160.4</v>
      </c>
      <c r="H71">
        <v>0</v>
      </c>
      <c r="I71">
        <v>0</v>
      </c>
      <c r="J71">
        <v>0</v>
      </c>
    </row>
    <row r="72" spans="1:10" x14ac:dyDescent="0.25">
      <c r="A72" s="31">
        <v>44266</v>
      </c>
      <c r="B72" t="s">
        <v>164</v>
      </c>
      <c r="C72" t="s">
        <v>58</v>
      </c>
      <c r="D72" t="s">
        <v>56</v>
      </c>
      <c r="E72" t="s">
        <v>65</v>
      </c>
      <c r="G72" t="s">
        <v>196</v>
      </c>
      <c r="H72">
        <v>200</v>
      </c>
      <c r="I72">
        <v>200</v>
      </c>
      <c r="J72">
        <v>0</v>
      </c>
    </row>
    <row r="73" spans="1:10" x14ac:dyDescent="0.25">
      <c r="A73" s="31">
        <v>44266</v>
      </c>
      <c r="B73" t="s">
        <v>19</v>
      </c>
      <c r="C73" t="s">
        <v>58</v>
      </c>
      <c r="D73" t="s">
        <v>174</v>
      </c>
      <c r="E73" s="33">
        <v>5</v>
      </c>
      <c r="G73" t="s">
        <v>93</v>
      </c>
      <c r="H73">
        <v>0</v>
      </c>
      <c r="I73">
        <v>0</v>
      </c>
      <c r="J73">
        <v>0</v>
      </c>
    </row>
    <row r="74" spans="1:10" x14ac:dyDescent="0.25">
      <c r="A74" s="31">
        <v>44266</v>
      </c>
      <c r="B74" t="s">
        <v>146</v>
      </c>
      <c r="C74" t="s">
        <v>53</v>
      </c>
      <c r="D74" t="s">
        <v>173</v>
      </c>
      <c r="E74" s="33"/>
      <c r="H74">
        <v>0</v>
      </c>
      <c r="I74">
        <v>0</v>
      </c>
      <c r="J74">
        <v>0</v>
      </c>
    </row>
    <row r="75" spans="1:10" x14ac:dyDescent="0.25">
      <c r="A75" s="31">
        <v>44266</v>
      </c>
      <c r="B75" t="s">
        <v>157</v>
      </c>
      <c r="C75" t="s">
        <v>53</v>
      </c>
      <c r="D75" s="41" t="s">
        <v>178</v>
      </c>
      <c r="E75" s="33"/>
      <c r="H75">
        <v>0</v>
      </c>
      <c r="I75">
        <v>0</v>
      </c>
      <c r="J75">
        <v>0</v>
      </c>
    </row>
    <row r="76" spans="1:10" x14ac:dyDescent="0.25">
      <c r="A76" s="31">
        <v>44266</v>
      </c>
      <c r="B76" t="s">
        <v>171</v>
      </c>
      <c r="C76" t="s">
        <v>53</v>
      </c>
      <c r="D76" t="s">
        <v>180</v>
      </c>
      <c r="E76" s="33"/>
      <c r="H76">
        <v>0</v>
      </c>
      <c r="I76">
        <v>0</v>
      </c>
      <c r="J76">
        <v>0</v>
      </c>
    </row>
    <row r="77" spans="1:10" x14ac:dyDescent="0.25">
      <c r="A77" s="31">
        <v>44266</v>
      </c>
      <c r="B77" t="s">
        <v>171</v>
      </c>
      <c r="C77" t="s">
        <v>53</v>
      </c>
      <c r="D77" t="s">
        <v>56</v>
      </c>
      <c r="E77" t="s">
        <v>65</v>
      </c>
      <c r="H77">
        <v>0</v>
      </c>
      <c r="I77">
        <v>0</v>
      </c>
      <c r="J77">
        <v>0</v>
      </c>
    </row>
    <row r="78" spans="1:10" x14ac:dyDescent="0.25">
      <c r="A78" s="31">
        <v>44266</v>
      </c>
      <c r="B78" t="s">
        <v>172</v>
      </c>
      <c r="C78" t="s">
        <v>53</v>
      </c>
      <c r="D78" t="s">
        <v>181</v>
      </c>
      <c r="E78" s="33"/>
      <c r="H78">
        <v>0</v>
      </c>
      <c r="I78">
        <v>0</v>
      </c>
      <c r="J78">
        <v>0</v>
      </c>
    </row>
    <row r="79" spans="1:10" x14ac:dyDescent="0.25">
      <c r="A79" s="31">
        <v>41003</v>
      </c>
      <c r="B79" t="s">
        <v>203</v>
      </c>
      <c r="C79" t="s">
        <v>58</v>
      </c>
      <c r="D79" t="s">
        <v>56</v>
      </c>
      <c r="E79" t="s">
        <v>65</v>
      </c>
      <c r="G79" t="s">
        <v>62</v>
      </c>
      <c r="H79">
        <v>200</v>
      </c>
      <c r="I79">
        <v>200</v>
      </c>
      <c r="J79">
        <v>0</v>
      </c>
    </row>
    <row r="80" spans="1:10" x14ac:dyDescent="0.25">
      <c r="A80" s="31">
        <v>44313</v>
      </c>
      <c r="B80" t="s">
        <v>229</v>
      </c>
      <c r="C80" t="s">
        <v>58</v>
      </c>
      <c r="D80" t="s">
        <v>56</v>
      </c>
      <c r="E80">
        <v>139.19999999999999</v>
      </c>
      <c r="F80">
        <v>37</v>
      </c>
      <c r="G80" t="s">
        <v>230</v>
      </c>
      <c r="H80">
        <v>139.19999999999999</v>
      </c>
      <c r="I80">
        <v>0</v>
      </c>
      <c r="J80" s="33">
        <f t="shared" ref="J80" si="2">IF(E80&gt;0,E80*100/F80,"")</f>
        <v>376.21621621621614</v>
      </c>
    </row>
  </sheetData>
  <autoFilter ref="A3:J7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8"/>
  <sheetViews>
    <sheetView workbookViewId="0">
      <selection activeCell="E5" sqref="E5:F23"/>
    </sheetView>
  </sheetViews>
  <sheetFormatPr defaultRowHeight="15" x14ac:dyDescent="0.25"/>
  <cols>
    <col min="1" max="1" width="13.28515625" bestFit="1" customWidth="1"/>
    <col min="2" max="2" width="17.85546875" bestFit="1" customWidth="1"/>
    <col min="5" max="5" width="13.85546875" bestFit="1" customWidth="1"/>
  </cols>
  <sheetData>
    <row r="3" spans="1:6" x14ac:dyDescent="0.25">
      <c r="A3" s="35" t="s">
        <v>77</v>
      </c>
      <c r="B3" t="s">
        <v>90</v>
      </c>
    </row>
    <row r="4" spans="1:6" x14ac:dyDescent="0.25">
      <c r="A4" s="36" t="s">
        <v>55</v>
      </c>
      <c r="B4" s="37">
        <v>0</v>
      </c>
    </row>
    <row r="5" spans="1:6" x14ac:dyDescent="0.25">
      <c r="A5" s="36" t="s">
        <v>81</v>
      </c>
      <c r="B5" s="37">
        <v>20.8</v>
      </c>
      <c r="E5" s="36" t="s">
        <v>83</v>
      </c>
      <c r="F5" s="37">
        <v>440</v>
      </c>
    </row>
    <row r="6" spans="1:6" x14ac:dyDescent="0.25">
      <c r="A6" s="36" t="s">
        <v>62</v>
      </c>
      <c r="B6" s="37">
        <v>279.10000000000002</v>
      </c>
      <c r="E6" s="36" t="s">
        <v>143</v>
      </c>
      <c r="F6" s="37">
        <v>400</v>
      </c>
    </row>
    <row r="7" spans="1:6" x14ac:dyDescent="0.25">
      <c r="A7" s="36" t="s">
        <v>51</v>
      </c>
      <c r="B7" s="37">
        <v>15</v>
      </c>
      <c r="E7" s="36" t="s">
        <v>196</v>
      </c>
      <c r="F7" s="37">
        <v>400</v>
      </c>
    </row>
    <row r="8" spans="1:6" x14ac:dyDescent="0.25">
      <c r="A8" s="36" t="s">
        <v>87</v>
      </c>
      <c r="B8" s="37">
        <v>0</v>
      </c>
      <c r="E8" s="36" t="s">
        <v>62</v>
      </c>
      <c r="F8" s="37">
        <v>279.10000000000002</v>
      </c>
    </row>
    <row r="9" spans="1:6" x14ac:dyDescent="0.25">
      <c r="A9" s="36" t="s">
        <v>83</v>
      </c>
      <c r="B9" s="37">
        <v>440</v>
      </c>
      <c r="E9" s="36" t="s">
        <v>108</v>
      </c>
      <c r="F9" s="37">
        <v>222.8</v>
      </c>
    </row>
    <row r="10" spans="1:6" x14ac:dyDescent="0.25">
      <c r="A10" s="36" t="s">
        <v>59</v>
      </c>
      <c r="B10" s="37">
        <v>14.6</v>
      </c>
      <c r="E10" s="36" t="s">
        <v>93</v>
      </c>
      <c r="F10" s="37">
        <v>219.6</v>
      </c>
    </row>
    <row r="11" spans="1:6" x14ac:dyDescent="0.25">
      <c r="A11" s="36" t="s">
        <v>78</v>
      </c>
      <c r="B11" s="37">
        <v>96.5</v>
      </c>
      <c r="E11" s="36" t="s">
        <v>103</v>
      </c>
      <c r="F11" s="37">
        <v>200.84</v>
      </c>
    </row>
    <row r="12" spans="1:6" x14ac:dyDescent="0.25">
      <c r="A12" s="36" t="s">
        <v>93</v>
      </c>
      <c r="B12" s="37">
        <v>219.6</v>
      </c>
      <c r="E12" s="36" t="s">
        <v>101</v>
      </c>
      <c r="F12" s="37">
        <v>200</v>
      </c>
    </row>
    <row r="13" spans="1:6" x14ac:dyDescent="0.25">
      <c r="A13" s="36" t="s">
        <v>97</v>
      </c>
      <c r="B13" s="37">
        <v>0</v>
      </c>
      <c r="E13" s="36" t="s">
        <v>111</v>
      </c>
      <c r="F13" s="37">
        <v>200</v>
      </c>
    </row>
    <row r="14" spans="1:6" x14ac:dyDescent="0.25">
      <c r="A14" s="36" t="s">
        <v>101</v>
      </c>
      <c r="B14" s="37">
        <v>200</v>
      </c>
      <c r="E14" s="36" t="s">
        <v>190</v>
      </c>
      <c r="F14" s="37">
        <v>200</v>
      </c>
    </row>
    <row r="15" spans="1:6" x14ac:dyDescent="0.25">
      <c r="A15" s="36" t="s">
        <v>103</v>
      </c>
      <c r="B15" s="37">
        <v>200.84</v>
      </c>
      <c r="E15" s="36" t="s">
        <v>78</v>
      </c>
      <c r="F15" s="37">
        <v>96.5</v>
      </c>
    </row>
    <row r="16" spans="1:6" x14ac:dyDescent="0.25">
      <c r="A16" s="36" t="s">
        <v>108</v>
      </c>
      <c r="B16" s="37">
        <v>222.8</v>
      </c>
      <c r="E16" s="36" t="s">
        <v>187</v>
      </c>
      <c r="F16" s="37">
        <v>90.8</v>
      </c>
    </row>
    <row r="17" spans="1:6" x14ac:dyDescent="0.25">
      <c r="A17" s="36" t="s">
        <v>111</v>
      </c>
      <c r="B17" s="37">
        <v>200</v>
      </c>
      <c r="E17" s="36" t="s">
        <v>81</v>
      </c>
      <c r="F17" s="37">
        <v>20.8</v>
      </c>
    </row>
    <row r="18" spans="1:6" x14ac:dyDescent="0.25">
      <c r="A18" s="36" t="s">
        <v>143</v>
      </c>
      <c r="B18" s="37">
        <v>400</v>
      </c>
      <c r="E18" s="36" t="s">
        <v>51</v>
      </c>
      <c r="F18" s="37">
        <v>15</v>
      </c>
    </row>
    <row r="19" spans="1:6" x14ac:dyDescent="0.25">
      <c r="A19" s="36" t="s">
        <v>186</v>
      </c>
      <c r="B19" s="37">
        <v>0</v>
      </c>
      <c r="E19" s="36" t="s">
        <v>59</v>
      </c>
      <c r="F19" s="37">
        <v>14.6</v>
      </c>
    </row>
    <row r="20" spans="1:6" x14ac:dyDescent="0.25">
      <c r="A20" s="36" t="s">
        <v>187</v>
      </c>
      <c r="B20" s="37">
        <v>90.8</v>
      </c>
      <c r="E20" s="36" t="s">
        <v>87</v>
      </c>
      <c r="F20" s="37">
        <v>0</v>
      </c>
    </row>
    <row r="21" spans="1:6" x14ac:dyDescent="0.25">
      <c r="A21" s="36" t="s">
        <v>190</v>
      </c>
      <c r="B21" s="37">
        <v>200</v>
      </c>
      <c r="E21" s="36" t="s">
        <v>97</v>
      </c>
      <c r="F21" s="37">
        <v>0</v>
      </c>
    </row>
    <row r="22" spans="1:6" x14ac:dyDescent="0.25">
      <c r="A22" s="36" t="s">
        <v>191</v>
      </c>
      <c r="B22" s="37">
        <v>0</v>
      </c>
      <c r="E22" s="36" t="s">
        <v>186</v>
      </c>
      <c r="F22" s="37">
        <v>0</v>
      </c>
    </row>
    <row r="23" spans="1:6" x14ac:dyDescent="0.25">
      <c r="A23" s="36" t="s">
        <v>196</v>
      </c>
      <c r="B23" s="37">
        <v>400</v>
      </c>
      <c r="E23" s="36" t="s">
        <v>191</v>
      </c>
      <c r="F23" s="37">
        <v>0</v>
      </c>
    </row>
    <row r="24" spans="1:6" x14ac:dyDescent="0.25">
      <c r="A24" s="36" t="s">
        <v>79</v>
      </c>
      <c r="B24" s="37">
        <v>3000.04</v>
      </c>
      <c r="E24" s="36" t="s">
        <v>182</v>
      </c>
      <c r="F24" s="37">
        <v>0</v>
      </c>
    </row>
    <row r="25" spans="1:6" x14ac:dyDescent="0.25">
      <c r="E25" s="36" t="s">
        <v>183</v>
      </c>
      <c r="F25" s="37">
        <v>0</v>
      </c>
    </row>
    <row r="26" spans="1:6" x14ac:dyDescent="0.25">
      <c r="E26" s="36" t="s">
        <v>184</v>
      </c>
      <c r="F26" s="37">
        <v>0</v>
      </c>
    </row>
    <row r="27" spans="1:6" x14ac:dyDescent="0.25">
      <c r="E27" s="36" t="s">
        <v>185</v>
      </c>
      <c r="F27" s="37">
        <v>0</v>
      </c>
    </row>
    <row r="28" spans="1:6" x14ac:dyDescent="0.25">
      <c r="E28" s="36" t="s">
        <v>186</v>
      </c>
      <c r="F28" s="37">
        <v>0</v>
      </c>
    </row>
    <row r="29" spans="1:6" x14ac:dyDescent="0.25">
      <c r="E29" s="36" t="s">
        <v>188</v>
      </c>
      <c r="F29" s="37">
        <v>0</v>
      </c>
    </row>
    <row r="30" spans="1:6" x14ac:dyDescent="0.25">
      <c r="E30" s="36" t="s">
        <v>189</v>
      </c>
      <c r="F30" s="37">
        <v>0</v>
      </c>
    </row>
    <row r="31" spans="1:6" x14ac:dyDescent="0.25">
      <c r="E31" s="36" t="s">
        <v>192</v>
      </c>
      <c r="F31" s="37">
        <v>0</v>
      </c>
    </row>
    <row r="32" spans="1:6" x14ac:dyDescent="0.25">
      <c r="E32" s="36" t="s">
        <v>191</v>
      </c>
      <c r="F32" s="37">
        <v>0</v>
      </c>
    </row>
    <row r="33" spans="5:6" x14ac:dyDescent="0.25">
      <c r="E33" s="36" t="s">
        <v>193</v>
      </c>
      <c r="F33" s="37">
        <v>0</v>
      </c>
    </row>
    <row r="34" spans="5:6" x14ac:dyDescent="0.25">
      <c r="E34" s="36" t="s">
        <v>194</v>
      </c>
      <c r="F34" s="37">
        <v>0</v>
      </c>
    </row>
    <row r="35" spans="5:6" x14ac:dyDescent="0.25">
      <c r="E35" s="36" t="s">
        <v>195</v>
      </c>
      <c r="F35" s="37">
        <v>0</v>
      </c>
    </row>
    <row r="36" spans="5:6" x14ac:dyDescent="0.25">
      <c r="E36" s="36" t="s">
        <v>197</v>
      </c>
      <c r="F36" s="37">
        <v>0</v>
      </c>
    </row>
    <row r="37" spans="5:6" x14ac:dyDescent="0.25">
      <c r="E37" s="36" t="s">
        <v>198</v>
      </c>
      <c r="F37" s="37">
        <v>0</v>
      </c>
    </row>
    <row r="38" spans="5:6" x14ac:dyDescent="0.25">
      <c r="E38" s="36" t="s">
        <v>199</v>
      </c>
      <c r="F38" s="37">
        <v>0</v>
      </c>
    </row>
  </sheetData>
  <sortState ref="E5:F23">
    <sortCondition descending="1" ref="F5:F2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8"/>
  <sheetViews>
    <sheetView workbookViewId="0">
      <selection activeCell="E4" sqref="E4:F4"/>
    </sheetView>
  </sheetViews>
  <sheetFormatPr defaultRowHeight="15" x14ac:dyDescent="0.25"/>
  <cols>
    <col min="1" max="1" width="19.42578125" bestFit="1" customWidth="1"/>
    <col min="2" max="2" width="18.140625" bestFit="1" customWidth="1"/>
    <col min="5" max="5" width="18" bestFit="1" customWidth="1"/>
  </cols>
  <sheetData>
    <row r="3" spans="1:6" x14ac:dyDescent="0.25">
      <c r="A3" s="35" t="s">
        <v>77</v>
      </c>
      <c r="B3" t="s">
        <v>80</v>
      </c>
    </row>
    <row r="4" spans="1:6" x14ac:dyDescent="0.25">
      <c r="A4" s="36" t="s">
        <v>21</v>
      </c>
      <c r="B4" s="33">
        <v>97.333333333333329</v>
      </c>
    </row>
    <row r="5" spans="1:6" x14ac:dyDescent="0.25">
      <c r="A5" s="36" t="s">
        <v>64</v>
      </c>
      <c r="B5" s="33">
        <v>0</v>
      </c>
      <c r="E5" s="36" t="s">
        <v>106</v>
      </c>
      <c r="F5" s="33">
        <v>602.16216216216219</v>
      </c>
    </row>
    <row r="6" spans="1:6" x14ac:dyDescent="0.25">
      <c r="A6" s="36" t="s">
        <v>54</v>
      </c>
      <c r="B6" s="33">
        <v>0</v>
      </c>
      <c r="E6" s="36" t="s">
        <v>85</v>
      </c>
      <c r="F6" s="33">
        <v>260.81081081081084</v>
      </c>
    </row>
    <row r="7" spans="1:6" x14ac:dyDescent="0.25">
      <c r="A7" s="36" t="s">
        <v>49</v>
      </c>
      <c r="B7" s="33">
        <v>0</v>
      </c>
      <c r="E7" s="36" t="s">
        <v>141</v>
      </c>
      <c r="F7" s="33">
        <v>245.40540540540542</v>
      </c>
    </row>
    <row r="8" spans="1:6" x14ac:dyDescent="0.25">
      <c r="A8" s="36" t="s">
        <v>63</v>
      </c>
      <c r="B8" s="33">
        <v>140</v>
      </c>
      <c r="E8" t="s">
        <v>150</v>
      </c>
      <c r="F8">
        <v>245.40540540540542</v>
      </c>
    </row>
    <row r="9" spans="1:6" x14ac:dyDescent="0.25">
      <c r="A9" s="36" t="s">
        <v>60</v>
      </c>
      <c r="B9" s="33">
        <v>49.189189189189186</v>
      </c>
      <c r="E9" s="36" t="s">
        <v>102</v>
      </c>
      <c r="F9" s="33">
        <v>192.81081081081081</v>
      </c>
    </row>
    <row r="10" spans="1:6" x14ac:dyDescent="0.25">
      <c r="A10" s="36" t="s">
        <v>78</v>
      </c>
      <c r="B10" s="33">
        <v>0</v>
      </c>
      <c r="E10" s="36" t="s">
        <v>63</v>
      </c>
      <c r="F10" s="33">
        <v>140</v>
      </c>
    </row>
    <row r="11" spans="1:6" x14ac:dyDescent="0.25">
      <c r="A11" s="36" t="s">
        <v>42</v>
      </c>
      <c r="B11" s="33">
        <v>86.666666666666671</v>
      </c>
      <c r="E11" s="36" t="s">
        <v>109</v>
      </c>
      <c r="F11" s="33">
        <v>104.59459459459461</v>
      </c>
    </row>
    <row r="12" spans="1:6" x14ac:dyDescent="0.25">
      <c r="A12" s="36" t="s">
        <v>82</v>
      </c>
      <c r="B12" s="33">
        <v>0</v>
      </c>
      <c r="E12" s="36" t="s">
        <v>21</v>
      </c>
      <c r="F12" s="33">
        <v>97.333333333333329</v>
      </c>
    </row>
    <row r="13" spans="1:6" x14ac:dyDescent="0.25">
      <c r="A13" s="36" t="s">
        <v>85</v>
      </c>
      <c r="B13" s="33">
        <v>260.81081081081084</v>
      </c>
      <c r="E13" s="36" t="s">
        <v>42</v>
      </c>
      <c r="F13" s="33">
        <v>86.666666666666671</v>
      </c>
    </row>
    <row r="14" spans="1:6" x14ac:dyDescent="0.25">
      <c r="A14" s="36" t="s">
        <v>86</v>
      </c>
      <c r="B14" s="33">
        <v>0</v>
      </c>
      <c r="E14" s="36" t="s">
        <v>19</v>
      </c>
      <c r="F14" s="33">
        <v>81.666666666666671</v>
      </c>
    </row>
    <row r="15" spans="1:6" x14ac:dyDescent="0.25">
      <c r="A15" s="36" t="s">
        <v>92</v>
      </c>
      <c r="B15" s="33">
        <v>0</v>
      </c>
      <c r="E15" s="36" t="s">
        <v>60</v>
      </c>
      <c r="F15" s="33">
        <v>49.189189189189186</v>
      </c>
    </row>
    <row r="16" spans="1:6" x14ac:dyDescent="0.25">
      <c r="A16" s="36" t="s">
        <v>19</v>
      </c>
      <c r="B16" s="33">
        <v>81.666666666666671</v>
      </c>
      <c r="E16" s="36" t="s">
        <v>64</v>
      </c>
      <c r="F16" s="33">
        <v>0</v>
      </c>
    </row>
    <row r="17" spans="1:6" x14ac:dyDescent="0.25">
      <c r="A17" s="36" t="s">
        <v>94</v>
      </c>
      <c r="B17" s="33">
        <v>0</v>
      </c>
      <c r="E17" s="36" t="s">
        <v>54</v>
      </c>
      <c r="F17" s="33">
        <v>0</v>
      </c>
    </row>
    <row r="18" spans="1:6" x14ac:dyDescent="0.25">
      <c r="A18" s="36" t="s">
        <v>95</v>
      </c>
      <c r="B18" s="33">
        <v>0</v>
      </c>
      <c r="E18" s="36" t="s">
        <v>49</v>
      </c>
      <c r="F18" s="33">
        <v>0</v>
      </c>
    </row>
    <row r="19" spans="1:6" x14ac:dyDescent="0.25">
      <c r="A19" s="36" t="s">
        <v>96</v>
      </c>
      <c r="B19" s="33">
        <v>0</v>
      </c>
      <c r="E19" s="36" t="s">
        <v>78</v>
      </c>
      <c r="F19" s="33">
        <v>0</v>
      </c>
    </row>
    <row r="20" spans="1:6" x14ac:dyDescent="0.25">
      <c r="A20" s="36" t="s">
        <v>100</v>
      </c>
      <c r="B20" s="33">
        <v>0</v>
      </c>
      <c r="E20" s="36" t="s">
        <v>82</v>
      </c>
      <c r="F20" s="33">
        <v>0</v>
      </c>
    </row>
    <row r="21" spans="1:6" x14ac:dyDescent="0.25">
      <c r="A21" s="36" t="s">
        <v>102</v>
      </c>
      <c r="B21" s="33">
        <v>192.81081081081081</v>
      </c>
      <c r="E21" s="36" t="s">
        <v>86</v>
      </c>
      <c r="F21" s="33">
        <v>0</v>
      </c>
    </row>
    <row r="22" spans="1:6" x14ac:dyDescent="0.25">
      <c r="A22" s="36" t="s">
        <v>106</v>
      </c>
      <c r="B22" s="33">
        <v>602.16216216216219</v>
      </c>
      <c r="E22" s="36" t="s">
        <v>92</v>
      </c>
      <c r="F22" s="33">
        <v>0</v>
      </c>
    </row>
    <row r="23" spans="1:6" x14ac:dyDescent="0.25">
      <c r="A23" s="36" t="s">
        <v>109</v>
      </c>
      <c r="B23" s="33">
        <v>104.59459459459461</v>
      </c>
      <c r="E23" s="36" t="s">
        <v>94</v>
      </c>
      <c r="F23" s="33">
        <v>0</v>
      </c>
    </row>
    <row r="24" spans="1:6" x14ac:dyDescent="0.25">
      <c r="A24" s="36" t="s">
        <v>110</v>
      </c>
      <c r="B24" s="33">
        <v>0</v>
      </c>
      <c r="E24" s="36" t="s">
        <v>95</v>
      </c>
      <c r="F24" s="33">
        <v>0</v>
      </c>
    </row>
    <row r="25" spans="1:6" x14ac:dyDescent="0.25">
      <c r="A25" s="36" t="s">
        <v>141</v>
      </c>
      <c r="B25" s="33">
        <v>245.40540540540542</v>
      </c>
      <c r="E25" s="36" t="s">
        <v>96</v>
      </c>
      <c r="F25" s="33">
        <v>0</v>
      </c>
    </row>
    <row r="26" spans="1:6" x14ac:dyDescent="0.25">
      <c r="A26" s="36" t="s">
        <v>142</v>
      </c>
      <c r="B26" s="33">
        <v>0</v>
      </c>
      <c r="E26" s="36" t="s">
        <v>100</v>
      </c>
      <c r="F26" s="33">
        <v>0</v>
      </c>
    </row>
    <row r="27" spans="1:6" x14ac:dyDescent="0.25">
      <c r="A27" s="36" t="s">
        <v>144</v>
      </c>
      <c r="B27" s="33">
        <v>0</v>
      </c>
      <c r="E27" s="36" t="s">
        <v>110</v>
      </c>
      <c r="F27" s="33">
        <v>0</v>
      </c>
    </row>
    <row r="28" spans="1:6" x14ac:dyDescent="0.25">
      <c r="A28" s="36" t="s">
        <v>145</v>
      </c>
      <c r="B28" s="33">
        <v>0</v>
      </c>
      <c r="E28" s="36" t="s">
        <v>142</v>
      </c>
      <c r="F28" s="33">
        <v>0</v>
      </c>
    </row>
    <row r="29" spans="1:6" x14ac:dyDescent="0.25">
      <c r="A29" s="36" t="s">
        <v>146</v>
      </c>
      <c r="B29" s="33">
        <v>0</v>
      </c>
      <c r="E29" s="36" t="s">
        <v>144</v>
      </c>
      <c r="F29" s="33">
        <v>0</v>
      </c>
    </row>
    <row r="30" spans="1:6" x14ac:dyDescent="0.25">
      <c r="A30" s="36" t="s">
        <v>147</v>
      </c>
      <c r="B30" s="33">
        <v>0</v>
      </c>
      <c r="E30" s="36" t="s">
        <v>145</v>
      </c>
      <c r="F30" s="33">
        <v>0</v>
      </c>
    </row>
    <row r="31" spans="1:6" x14ac:dyDescent="0.25">
      <c r="A31" s="36" t="s">
        <v>148</v>
      </c>
      <c r="B31" s="33">
        <v>0</v>
      </c>
      <c r="E31" s="36" t="s">
        <v>146</v>
      </c>
      <c r="F31" s="33">
        <v>0</v>
      </c>
    </row>
    <row r="32" spans="1:6" x14ac:dyDescent="0.25">
      <c r="A32" s="36" t="s">
        <v>41</v>
      </c>
      <c r="B32" s="33">
        <v>0</v>
      </c>
      <c r="E32" s="36" t="s">
        <v>147</v>
      </c>
      <c r="F32" s="33">
        <v>0</v>
      </c>
    </row>
    <row r="33" spans="1:6" x14ac:dyDescent="0.25">
      <c r="A33" s="36" t="s">
        <v>149</v>
      </c>
      <c r="B33" s="33">
        <v>0</v>
      </c>
      <c r="E33" s="36" t="s">
        <v>148</v>
      </c>
      <c r="F33" s="33">
        <v>0</v>
      </c>
    </row>
    <row r="34" spans="1:6" x14ac:dyDescent="0.25">
      <c r="A34" s="36" t="s">
        <v>150</v>
      </c>
      <c r="B34" s="33">
        <v>245.40540540540542</v>
      </c>
      <c r="E34" s="36" t="s">
        <v>41</v>
      </c>
      <c r="F34" s="33">
        <v>0</v>
      </c>
    </row>
    <row r="35" spans="1:6" x14ac:dyDescent="0.25">
      <c r="A35" s="36" t="s">
        <v>151</v>
      </c>
      <c r="B35" s="33">
        <v>0</v>
      </c>
      <c r="E35" s="36" t="s">
        <v>149</v>
      </c>
      <c r="F35" s="33">
        <v>0</v>
      </c>
    </row>
    <row r="36" spans="1:6" x14ac:dyDescent="0.25">
      <c r="A36" s="36" t="s">
        <v>152</v>
      </c>
      <c r="B36" s="33">
        <v>0</v>
      </c>
      <c r="E36" t="s">
        <v>151</v>
      </c>
      <c r="F36">
        <v>0</v>
      </c>
    </row>
    <row r="37" spans="1:6" x14ac:dyDescent="0.25">
      <c r="A37" s="36" t="s">
        <v>153</v>
      </c>
      <c r="B37" s="33">
        <v>0</v>
      </c>
      <c r="E37" t="s">
        <v>152</v>
      </c>
      <c r="F37">
        <v>0</v>
      </c>
    </row>
    <row r="38" spans="1:6" x14ac:dyDescent="0.25">
      <c r="A38" s="36" t="s">
        <v>154</v>
      </c>
      <c r="B38" s="33">
        <v>0</v>
      </c>
      <c r="E38" t="s">
        <v>153</v>
      </c>
      <c r="F38">
        <v>0</v>
      </c>
    </row>
    <row r="39" spans="1:6" x14ac:dyDescent="0.25">
      <c r="A39" s="36" t="s">
        <v>155</v>
      </c>
      <c r="B39" s="33">
        <v>0</v>
      </c>
      <c r="E39" t="s">
        <v>154</v>
      </c>
      <c r="F39">
        <v>0</v>
      </c>
    </row>
    <row r="40" spans="1:6" x14ac:dyDescent="0.25">
      <c r="A40" s="36" t="s">
        <v>157</v>
      </c>
      <c r="B40" s="33">
        <v>0</v>
      </c>
      <c r="E40" t="s">
        <v>155</v>
      </c>
      <c r="F40">
        <v>0</v>
      </c>
    </row>
    <row r="41" spans="1:6" x14ac:dyDescent="0.25">
      <c r="A41" s="36" t="s">
        <v>158</v>
      </c>
      <c r="B41" s="33">
        <v>0</v>
      </c>
      <c r="E41" t="s">
        <v>157</v>
      </c>
      <c r="F41">
        <v>0</v>
      </c>
    </row>
    <row r="42" spans="1:6" x14ac:dyDescent="0.25">
      <c r="A42" s="36" t="s">
        <v>159</v>
      </c>
      <c r="B42" s="33">
        <v>0</v>
      </c>
      <c r="E42" t="s">
        <v>158</v>
      </c>
      <c r="F42">
        <v>0</v>
      </c>
    </row>
    <row r="43" spans="1:6" x14ac:dyDescent="0.25">
      <c r="A43" s="36" t="s">
        <v>160</v>
      </c>
      <c r="B43" s="33">
        <v>0</v>
      </c>
      <c r="E43" t="s">
        <v>159</v>
      </c>
      <c r="F43">
        <v>0</v>
      </c>
    </row>
    <row r="44" spans="1:6" x14ac:dyDescent="0.25">
      <c r="A44" s="36" t="s">
        <v>161</v>
      </c>
      <c r="B44" s="33">
        <v>0</v>
      </c>
      <c r="E44" t="s">
        <v>160</v>
      </c>
      <c r="F44">
        <v>0</v>
      </c>
    </row>
    <row r="45" spans="1:6" x14ac:dyDescent="0.25">
      <c r="A45" s="36" t="s">
        <v>162</v>
      </c>
      <c r="B45" s="33">
        <v>0</v>
      </c>
      <c r="E45" t="s">
        <v>161</v>
      </c>
      <c r="F45">
        <v>0</v>
      </c>
    </row>
    <row r="46" spans="1:6" x14ac:dyDescent="0.25">
      <c r="A46" s="36" t="s">
        <v>163</v>
      </c>
      <c r="B46" s="33">
        <v>0</v>
      </c>
      <c r="E46" t="s">
        <v>162</v>
      </c>
      <c r="F46">
        <v>0</v>
      </c>
    </row>
    <row r="47" spans="1:6" x14ac:dyDescent="0.25">
      <c r="A47" s="36" t="s">
        <v>164</v>
      </c>
      <c r="B47" s="33">
        <v>0</v>
      </c>
      <c r="E47" t="s">
        <v>163</v>
      </c>
      <c r="F47">
        <v>0</v>
      </c>
    </row>
    <row r="48" spans="1:6" x14ac:dyDescent="0.25">
      <c r="A48" s="36" t="s">
        <v>165</v>
      </c>
      <c r="B48" s="33">
        <v>0</v>
      </c>
      <c r="E48" t="s">
        <v>164</v>
      </c>
      <c r="F48">
        <v>0</v>
      </c>
    </row>
    <row r="49" spans="1:6" x14ac:dyDescent="0.25">
      <c r="A49" s="36" t="s">
        <v>166</v>
      </c>
      <c r="B49" s="33">
        <v>0</v>
      </c>
      <c r="E49" t="s">
        <v>165</v>
      </c>
      <c r="F49">
        <v>0</v>
      </c>
    </row>
    <row r="50" spans="1:6" x14ac:dyDescent="0.25">
      <c r="A50" s="36" t="s">
        <v>167</v>
      </c>
      <c r="B50" s="33">
        <v>0</v>
      </c>
      <c r="E50" t="s">
        <v>166</v>
      </c>
      <c r="F50">
        <v>0</v>
      </c>
    </row>
    <row r="51" spans="1:6" x14ac:dyDescent="0.25">
      <c r="A51" s="36" t="s">
        <v>168</v>
      </c>
      <c r="B51" s="33">
        <v>0</v>
      </c>
      <c r="E51" t="s">
        <v>167</v>
      </c>
      <c r="F51">
        <v>0</v>
      </c>
    </row>
    <row r="52" spans="1:6" x14ac:dyDescent="0.25">
      <c r="A52" s="36" t="s">
        <v>156</v>
      </c>
      <c r="B52" s="33">
        <v>0</v>
      </c>
      <c r="E52" t="s">
        <v>168</v>
      </c>
      <c r="F52">
        <v>0</v>
      </c>
    </row>
    <row r="53" spans="1:6" x14ac:dyDescent="0.25">
      <c r="A53" s="36" t="s">
        <v>169</v>
      </c>
      <c r="B53" s="33">
        <v>0</v>
      </c>
      <c r="E53" t="s">
        <v>156</v>
      </c>
      <c r="F53">
        <v>0</v>
      </c>
    </row>
    <row r="54" spans="1:6" x14ac:dyDescent="0.25">
      <c r="A54" s="36" t="s">
        <v>170</v>
      </c>
      <c r="B54" s="33">
        <v>0</v>
      </c>
      <c r="E54" t="s">
        <v>169</v>
      </c>
      <c r="F54">
        <v>0</v>
      </c>
    </row>
    <row r="55" spans="1:6" x14ac:dyDescent="0.25">
      <c r="A55" s="36" t="s">
        <v>171</v>
      </c>
      <c r="B55" s="33">
        <v>0</v>
      </c>
      <c r="E55" t="s">
        <v>170</v>
      </c>
      <c r="F55">
        <v>0</v>
      </c>
    </row>
    <row r="56" spans="1:6" x14ac:dyDescent="0.25">
      <c r="A56" s="36" t="s">
        <v>172</v>
      </c>
      <c r="B56" s="33">
        <v>0</v>
      </c>
      <c r="E56" t="s">
        <v>171</v>
      </c>
      <c r="F56">
        <v>0</v>
      </c>
    </row>
    <row r="57" spans="1:6" x14ac:dyDescent="0.25">
      <c r="A57" s="36" t="s">
        <v>203</v>
      </c>
      <c r="B57" s="33">
        <v>0</v>
      </c>
      <c r="E57" t="s">
        <v>172</v>
      </c>
      <c r="F57">
        <v>0</v>
      </c>
    </row>
    <row r="58" spans="1:6" x14ac:dyDescent="0.25">
      <c r="A58" s="36" t="s">
        <v>79</v>
      </c>
      <c r="B58" s="37">
        <v>2106.0450450450453</v>
      </c>
      <c r="E58" t="s">
        <v>203</v>
      </c>
      <c r="F58">
        <v>0</v>
      </c>
    </row>
  </sheetData>
  <sortState ref="E4:F58">
    <sortCondition descending="1" ref="F4:F5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8"/>
  <sheetViews>
    <sheetView workbookViewId="0">
      <selection activeCell="E4" sqref="E4:F57"/>
    </sheetView>
  </sheetViews>
  <sheetFormatPr defaultRowHeight="15" x14ac:dyDescent="0.25"/>
  <cols>
    <col min="1" max="1" width="19.42578125" bestFit="1" customWidth="1"/>
    <col min="2" max="2" width="22.85546875" bestFit="1" customWidth="1"/>
    <col min="5" max="5" width="17.42578125" bestFit="1" customWidth="1"/>
    <col min="6" max="6" width="6" bestFit="1" customWidth="1"/>
  </cols>
  <sheetData>
    <row r="3" spans="1:6" x14ac:dyDescent="0.25">
      <c r="A3" s="35" t="s">
        <v>77</v>
      </c>
      <c r="B3" t="s">
        <v>91</v>
      </c>
    </row>
    <row r="4" spans="1:6" x14ac:dyDescent="0.25">
      <c r="A4" s="36" t="s">
        <v>21</v>
      </c>
      <c r="B4" s="37">
        <v>14.6</v>
      </c>
      <c r="E4" s="36" t="s">
        <v>142</v>
      </c>
      <c r="F4" s="37">
        <v>400</v>
      </c>
    </row>
    <row r="5" spans="1:6" x14ac:dyDescent="0.25">
      <c r="A5" s="36" t="s">
        <v>82</v>
      </c>
      <c r="B5" s="37">
        <v>0</v>
      </c>
      <c r="E5" t="s">
        <v>164</v>
      </c>
      <c r="F5">
        <v>400</v>
      </c>
    </row>
    <row r="6" spans="1:6" x14ac:dyDescent="0.25">
      <c r="A6" s="36" t="s">
        <v>64</v>
      </c>
      <c r="B6" s="37">
        <v>40</v>
      </c>
      <c r="E6" s="36" t="s">
        <v>106</v>
      </c>
      <c r="F6" s="37">
        <v>222.8</v>
      </c>
    </row>
    <row r="7" spans="1:6" x14ac:dyDescent="0.25">
      <c r="A7" s="36" t="s">
        <v>85</v>
      </c>
      <c r="B7" s="37">
        <v>96.5</v>
      </c>
      <c r="E7" s="36" t="s">
        <v>19</v>
      </c>
      <c r="F7" s="37">
        <v>219.6</v>
      </c>
    </row>
    <row r="8" spans="1:6" x14ac:dyDescent="0.25">
      <c r="A8" s="36" t="s">
        <v>54</v>
      </c>
      <c r="B8" s="37">
        <v>0</v>
      </c>
      <c r="E8" s="36" t="s">
        <v>100</v>
      </c>
      <c r="F8" s="37">
        <v>200</v>
      </c>
    </row>
    <row r="9" spans="1:6" x14ac:dyDescent="0.25">
      <c r="A9" s="36" t="s">
        <v>42</v>
      </c>
      <c r="B9" s="37">
        <v>20.8</v>
      </c>
      <c r="E9" s="36" t="s">
        <v>110</v>
      </c>
      <c r="F9" s="37">
        <v>200</v>
      </c>
    </row>
    <row r="10" spans="1:6" x14ac:dyDescent="0.25">
      <c r="A10" s="36" t="s">
        <v>49</v>
      </c>
      <c r="B10" s="37">
        <v>0</v>
      </c>
      <c r="E10" t="s">
        <v>155</v>
      </c>
      <c r="F10">
        <v>200</v>
      </c>
    </row>
    <row r="11" spans="1:6" x14ac:dyDescent="0.25">
      <c r="A11" s="36" t="s">
        <v>63</v>
      </c>
      <c r="B11" s="37">
        <v>21</v>
      </c>
      <c r="E11" t="s">
        <v>203</v>
      </c>
      <c r="F11">
        <v>200</v>
      </c>
    </row>
    <row r="12" spans="1:6" x14ac:dyDescent="0.25">
      <c r="A12" s="36" t="s">
        <v>60</v>
      </c>
      <c r="B12" s="37">
        <v>18.100000000000001</v>
      </c>
      <c r="E12" s="36" t="s">
        <v>85</v>
      </c>
      <c r="F12" s="37">
        <v>96.5</v>
      </c>
    </row>
    <row r="13" spans="1:6" x14ac:dyDescent="0.25">
      <c r="A13" s="36" t="s">
        <v>86</v>
      </c>
      <c r="B13" s="37">
        <v>0</v>
      </c>
      <c r="E13" s="36" t="s">
        <v>141</v>
      </c>
      <c r="F13" s="37">
        <v>90.8</v>
      </c>
    </row>
    <row r="14" spans="1:6" x14ac:dyDescent="0.25">
      <c r="A14" s="36" t="s">
        <v>78</v>
      </c>
      <c r="B14" s="37">
        <v>0</v>
      </c>
      <c r="E14" t="s">
        <v>150</v>
      </c>
      <c r="F14">
        <v>90.8</v>
      </c>
    </row>
    <row r="15" spans="1:6" x14ac:dyDescent="0.25">
      <c r="A15" s="36" t="s">
        <v>92</v>
      </c>
      <c r="B15" s="37">
        <v>0</v>
      </c>
      <c r="E15" s="36" t="s">
        <v>102</v>
      </c>
      <c r="F15" s="37">
        <v>71.34</v>
      </c>
    </row>
    <row r="16" spans="1:6" x14ac:dyDescent="0.25">
      <c r="A16" s="36" t="s">
        <v>19</v>
      </c>
      <c r="B16" s="37">
        <v>219.6</v>
      </c>
      <c r="E16" s="36" t="s">
        <v>64</v>
      </c>
      <c r="F16" s="37">
        <v>40</v>
      </c>
    </row>
    <row r="17" spans="1:6" x14ac:dyDescent="0.25">
      <c r="A17" s="36" t="s">
        <v>94</v>
      </c>
      <c r="B17" s="37">
        <v>0</v>
      </c>
      <c r="E17" s="36" t="s">
        <v>109</v>
      </c>
      <c r="F17" s="37">
        <v>38.700000000000003</v>
      </c>
    </row>
    <row r="18" spans="1:6" x14ac:dyDescent="0.25">
      <c r="A18" s="36" t="s">
        <v>95</v>
      </c>
      <c r="B18" s="37">
        <v>0</v>
      </c>
      <c r="E18" s="36" t="s">
        <v>63</v>
      </c>
      <c r="F18" s="37">
        <v>21</v>
      </c>
    </row>
    <row r="19" spans="1:6" x14ac:dyDescent="0.25">
      <c r="A19" s="36" t="s">
        <v>96</v>
      </c>
      <c r="B19" s="37">
        <v>0</v>
      </c>
      <c r="E19" s="36" t="s">
        <v>42</v>
      </c>
      <c r="F19" s="37">
        <v>20.8</v>
      </c>
    </row>
    <row r="20" spans="1:6" x14ac:dyDescent="0.25">
      <c r="A20" s="36" t="s">
        <v>100</v>
      </c>
      <c r="B20" s="37">
        <v>200</v>
      </c>
      <c r="E20" t="s">
        <v>60</v>
      </c>
      <c r="F20">
        <v>18.100000000000001</v>
      </c>
    </row>
    <row r="21" spans="1:6" x14ac:dyDescent="0.25">
      <c r="A21" s="36" t="s">
        <v>102</v>
      </c>
      <c r="B21" s="37">
        <v>71.34</v>
      </c>
      <c r="E21" t="s">
        <v>21</v>
      </c>
      <c r="F21">
        <v>14.6</v>
      </c>
    </row>
    <row r="22" spans="1:6" x14ac:dyDescent="0.25">
      <c r="A22" s="36" t="s">
        <v>106</v>
      </c>
      <c r="B22" s="37">
        <v>222.8</v>
      </c>
      <c r="E22" t="s">
        <v>82</v>
      </c>
      <c r="F22">
        <v>0</v>
      </c>
    </row>
    <row r="23" spans="1:6" x14ac:dyDescent="0.25">
      <c r="A23" s="36" t="s">
        <v>109</v>
      </c>
      <c r="B23" s="37">
        <v>38.700000000000003</v>
      </c>
      <c r="E23" s="36" t="s">
        <v>54</v>
      </c>
      <c r="F23" s="37">
        <v>0</v>
      </c>
    </row>
    <row r="24" spans="1:6" x14ac:dyDescent="0.25">
      <c r="A24" s="36" t="s">
        <v>110</v>
      </c>
      <c r="B24" s="37">
        <v>200</v>
      </c>
      <c r="E24" t="s">
        <v>49</v>
      </c>
      <c r="F24">
        <v>0</v>
      </c>
    </row>
    <row r="25" spans="1:6" x14ac:dyDescent="0.25">
      <c r="A25" s="36" t="s">
        <v>141</v>
      </c>
      <c r="B25" s="37">
        <v>90.8</v>
      </c>
      <c r="E25" t="s">
        <v>86</v>
      </c>
      <c r="F25">
        <v>0</v>
      </c>
    </row>
    <row r="26" spans="1:6" x14ac:dyDescent="0.25">
      <c r="A26" s="36" t="s">
        <v>142</v>
      </c>
      <c r="B26" s="37">
        <v>400</v>
      </c>
      <c r="E26" s="36" t="s">
        <v>78</v>
      </c>
      <c r="F26" s="37">
        <v>0</v>
      </c>
    </row>
    <row r="27" spans="1:6" x14ac:dyDescent="0.25">
      <c r="A27" s="36" t="s">
        <v>144</v>
      </c>
      <c r="B27" s="37">
        <v>0</v>
      </c>
      <c r="E27" s="36" t="s">
        <v>92</v>
      </c>
      <c r="F27" s="37">
        <v>0</v>
      </c>
    </row>
    <row r="28" spans="1:6" x14ac:dyDescent="0.25">
      <c r="A28" s="36" t="s">
        <v>145</v>
      </c>
      <c r="B28" s="37">
        <v>0</v>
      </c>
      <c r="E28" s="36" t="s">
        <v>94</v>
      </c>
      <c r="F28" s="37">
        <v>0</v>
      </c>
    </row>
    <row r="29" spans="1:6" x14ac:dyDescent="0.25">
      <c r="A29" s="36" t="s">
        <v>146</v>
      </c>
      <c r="B29" s="37">
        <v>0</v>
      </c>
      <c r="E29" s="36" t="s">
        <v>95</v>
      </c>
      <c r="F29" s="37">
        <v>0</v>
      </c>
    </row>
    <row r="30" spans="1:6" x14ac:dyDescent="0.25">
      <c r="A30" s="36" t="s">
        <v>147</v>
      </c>
      <c r="B30" s="37">
        <v>0</v>
      </c>
      <c r="E30" s="36" t="s">
        <v>96</v>
      </c>
      <c r="F30" s="37">
        <v>0</v>
      </c>
    </row>
    <row r="31" spans="1:6" x14ac:dyDescent="0.25">
      <c r="A31" s="36" t="s">
        <v>148</v>
      </c>
      <c r="B31" s="37">
        <v>0</v>
      </c>
      <c r="E31" s="36" t="s">
        <v>144</v>
      </c>
      <c r="F31" s="37">
        <v>0</v>
      </c>
    </row>
    <row r="32" spans="1:6" x14ac:dyDescent="0.25">
      <c r="A32" s="36" t="s">
        <v>41</v>
      </c>
      <c r="B32" s="37">
        <v>0</v>
      </c>
      <c r="E32" s="36" t="s">
        <v>145</v>
      </c>
      <c r="F32" s="37">
        <v>0</v>
      </c>
    </row>
    <row r="33" spans="1:6" x14ac:dyDescent="0.25">
      <c r="A33" s="36" t="s">
        <v>149</v>
      </c>
      <c r="B33" s="37">
        <v>0</v>
      </c>
      <c r="E33" s="36" t="s">
        <v>146</v>
      </c>
      <c r="F33" s="37">
        <v>0</v>
      </c>
    </row>
    <row r="34" spans="1:6" x14ac:dyDescent="0.25">
      <c r="A34" s="36" t="s">
        <v>150</v>
      </c>
      <c r="B34" s="37">
        <v>90.8</v>
      </c>
      <c r="E34" t="s">
        <v>147</v>
      </c>
      <c r="F34">
        <v>0</v>
      </c>
    </row>
    <row r="35" spans="1:6" x14ac:dyDescent="0.25">
      <c r="A35" s="36" t="s">
        <v>151</v>
      </c>
      <c r="B35" s="37">
        <v>0</v>
      </c>
      <c r="E35" t="s">
        <v>148</v>
      </c>
      <c r="F35">
        <v>0</v>
      </c>
    </row>
    <row r="36" spans="1:6" x14ac:dyDescent="0.25">
      <c r="A36" s="36" t="s">
        <v>152</v>
      </c>
      <c r="B36" s="37">
        <v>0</v>
      </c>
      <c r="E36" t="s">
        <v>41</v>
      </c>
      <c r="F36">
        <v>0</v>
      </c>
    </row>
    <row r="37" spans="1:6" x14ac:dyDescent="0.25">
      <c r="A37" s="36" t="s">
        <v>153</v>
      </c>
      <c r="B37" s="37">
        <v>0</v>
      </c>
      <c r="E37" t="s">
        <v>149</v>
      </c>
      <c r="F37">
        <v>0</v>
      </c>
    </row>
    <row r="38" spans="1:6" x14ac:dyDescent="0.25">
      <c r="A38" s="36" t="s">
        <v>154</v>
      </c>
      <c r="B38" s="37">
        <v>0</v>
      </c>
      <c r="E38" t="s">
        <v>151</v>
      </c>
      <c r="F38">
        <v>0</v>
      </c>
    </row>
    <row r="39" spans="1:6" x14ac:dyDescent="0.25">
      <c r="A39" s="36" t="s">
        <v>155</v>
      </c>
      <c r="B39" s="37">
        <v>200</v>
      </c>
      <c r="E39" t="s">
        <v>152</v>
      </c>
      <c r="F39">
        <v>0</v>
      </c>
    </row>
    <row r="40" spans="1:6" x14ac:dyDescent="0.25">
      <c r="A40" s="36" t="s">
        <v>157</v>
      </c>
      <c r="B40" s="37">
        <v>0</v>
      </c>
      <c r="E40" t="s">
        <v>153</v>
      </c>
      <c r="F40">
        <v>0</v>
      </c>
    </row>
    <row r="41" spans="1:6" x14ac:dyDescent="0.25">
      <c r="A41" s="36" t="s">
        <v>158</v>
      </c>
      <c r="B41" s="37">
        <v>0</v>
      </c>
      <c r="E41" t="s">
        <v>154</v>
      </c>
      <c r="F41">
        <v>0</v>
      </c>
    </row>
    <row r="42" spans="1:6" x14ac:dyDescent="0.25">
      <c r="A42" s="36" t="s">
        <v>159</v>
      </c>
      <c r="B42" s="37">
        <v>0</v>
      </c>
      <c r="E42" t="s">
        <v>157</v>
      </c>
      <c r="F42">
        <v>0</v>
      </c>
    </row>
    <row r="43" spans="1:6" x14ac:dyDescent="0.25">
      <c r="A43" s="36" t="s">
        <v>160</v>
      </c>
      <c r="B43" s="37">
        <v>0</v>
      </c>
      <c r="E43" t="s">
        <v>158</v>
      </c>
      <c r="F43">
        <v>0</v>
      </c>
    </row>
    <row r="44" spans="1:6" x14ac:dyDescent="0.25">
      <c r="A44" s="36" t="s">
        <v>161</v>
      </c>
      <c r="B44" s="37">
        <v>0</v>
      </c>
      <c r="E44" t="s">
        <v>159</v>
      </c>
      <c r="F44">
        <v>0</v>
      </c>
    </row>
    <row r="45" spans="1:6" x14ac:dyDescent="0.25">
      <c r="A45" s="36" t="s">
        <v>162</v>
      </c>
      <c r="B45" s="37">
        <v>0</v>
      </c>
      <c r="E45" t="s">
        <v>160</v>
      </c>
      <c r="F45">
        <v>0</v>
      </c>
    </row>
    <row r="46" spans="1:6" x14ac:dyDescent="0.25">
      <c r="A46" s="36" t="s">
        <v>163</v>
      </c>
      <c r="B46" s="37">
        <v>0</v>
      </c>
      <c r="E46" t="s">
        <v>161</v>
      </c>
      <c r="F46">
        <v>0</v>
      </c>
    </row>
    <row r="47" spans="1:6" x14ac:dyDescent="0.25">
      <c r="A47" s="36" t="s">
        <v>164</v>
      </c>
      <c r="B47" s="37">
        <v>400</v>
      </c>
      <c r="E47" t="s">
        <v>162</v>
      </c>
      <c r="F47">
        <v>0</v>
      </c>
    </row>
    <row r="48" spans="1:6" x14ac:dyDescent="0.25">
      <c r="A48" s="36" t="s">
        <v>165</v>
      </c>
      <c r="B48" s="37">
        <v>0</v>
      </c>
      <c r="E48" t="s">
        <v>163</v>
      </c>
      <c r="F48">
        <v>0</v>
      </c>
    </row>
    <row r="49" spans="1:6" x14ac:dyDescent="0.25">
      <c r="A49" s="36" t="s">
        <v>166</v>
      </c>
      <c r="B49" s="37">
        <v>0</v>
      </c>
      <c r="E49" t="s">
        <v>165</v>
      </c>
      <c r="F49">
        <v>0</v>
      </c>
    </row>
    <row r="50" spans="1:6" x14ac:dyDescent="0.25">
      <c r="A50" s="36" t="s">
        <v>167</v>
      </c>
      <c r="B50" s="37">
        <v>0</v>
      </c>
      <c r="E50" t="s">
        <v>166</v>
      </c>
      <c r="F50">
        <v>0</v>
      </c>
    </row>
    <row r="51" spans="1:6" x14ac:dyDescent="0.25">
      <c r="A51" s="36" t="s">
        <v>168</v>
      </c>
      <c r="B51" s="37">
        <v>0</v>
      </c>
      <c r="E51" t="s">
        <v>167</v>
      </c>
      <c r="F51">
        <v>0</v>
      </c>
    </row>
    <row r="52" spans="1:6" x14ac:dyDescent="0.25">
      <c r="A52" s="36" t="s">
        <v>156</v>
      </c>
      <c r="B52" s="37">
        <v>0</v>
      </c>
      <c r="E52" t="s">
        <v>168</v>
      </c>
      <c r="F52">
        <v>0</v>
      </c>
    </row>
    <row r="53" spans="1:6" x14ac:dyDescent="0.25">
      <c r="A53" s="36" t="s">
        <v>169</v>
      </c>
      <c r="B53" s="37">
        <v>0</v>
      </c>
      <c r="E53" t="s">
        <v>156</v>
      </c>
      <c r="F53">
        <v>0</v>
      </c>
    </row>
    <row r="54" spans="1:6" x14ac:dyDescent="0.25">
      <c r="A54" s="36" t="s">
        <v>170</v>
      </c>
      <c r="B54" s="37">
        <v>0</v>
      </c>
      <c r="E54" t="s">
        <v>169</v>
      </c>
      <c r="F54">
        <v>0</v>
      </c>
    </row>
    <row r="55" spans="1:6" x14ac:dyDescent="0.25">
      <c r="A55" s="36" t="s">
        <v>171</v>
      </c>
      <c r="B55" s="37">
        <v>0</v>
      </c>
      <c r="E55" t="s">
        <v>170</v>
      </c>
      <c r="F55">
        <v>0</v>
      </c>
    </row>
    <row r="56" spans="1:6" x14ac:dyDescent="0.25">
      <c r="A56" s="36" t="s">
        <v>172</v>
      </c>
      <c r="B56" s="37">
        <v>0</v>
      </c>
      <c r="E56" t="s">
        <v>171</v>
      </c>
      <c r="F56">
        <v>0</v>
      </c>
    </row>
    <row r="57" spans="1:6" x14ac:dyDescent="0.25">
      <c r="A57" s="36" t="s">
        <v>203</v>
      </c>
      <c r="B57" s="37">
        <v>200</v>
      </c>
      <c r="E57" t="s">
        <v>172</v>
      </c>
      <c r="F57">
        <v>0</v>
      </c>
    </row>
    <row r="58" spans="1:6" x14ac:dyDescent="0.25">
      <c r="A58" s="36" t="s">
        <v>79</v>
      </c>
      <c r="B58" s="37">
        <v>2545.04</v>
      </c>
    </row>
  </sheetData>
  <sortState ref="E4:F57">
    <sortCondition descending="1" ref="F4:F5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workbookViewId="0">
      <selection activeCell="G29" sqref="G29"/>
    </sheetView>
  </sheetViews>
  <sheetFormatPr defaultRowHeight="15" x14ac:dyDescent="0.25"/>
  <cols>
    <col min="2" max="2" width="18.7109375" customWidth="1"/>
  </cols>
  <sheetData>
    <row r="2" spans="1:8" x14ac:dyDescent="0.25">
      <c r="A2" t="s">
        <v>112</v>
      </c>
      <c r="E2" t="s">
        <v>120</v>
      </c>
    </row>
    <row r="3" spans="1:8" x14ac:dyDescent="0.25">
      <c r="A3" t="s">
        <v>113</v>
      </c>
      <c r="E3" t="s">
        <v>121</v>
      </c>
    </row>
    <row r="4" spans="1:8" x14ac:dyDescent="0.25">
      <c r="A4" s="11">
        <v>1</v>
      </c>
      <c r="B4" s="39" t="s">
        <v>83</v>
      </c>
      <c r="C4" s="40">
        <v>440</v>
      </c>
      <c r="E4" s="11">
        <v>1</v>
      </c>
      <c r="F4" s="11" t="s">
        <v>102</v>
      </c>
      <c r="G4" s="11"/>
      <c r="H4" s="11">
        <v>45.6</v>
      </c>
    </row>
    <row r="5" spans="1:8" x14ac:dyDescent="0.25">
      <c r="A5" s="11">
        <v>2</v>
      </c>
      <c r="B5" s="39" t="s">
        <v>143</v>
      </c>
      <c r="C5" s="40">
        <v>400</v>
      </c>
      <c r="E5" s="11">
        <v>2</v>
      </c>
      <c r="F5" s="11" t="s">
        <v>109</v>
      </c>
      <c r="G5" s="11"/>
      <c r="H5" s="11">
        <v>38.700000000000003</v>
      </c>
    </row>
    <row r="6" spans="1:8" x14ac:dyDescent="0.25">
      <c r="A6" s="11">
        <v>3</v>
      </c>
      <c r="B6" s="39" t="s">
        <v>196</v>
      </c>
      <c r="C6" s="40">
        <v>400</v>
      </c>
      <c r="E6" s="11">
        <v>3</v>
      </c>
      <c r="F6" s="11" t="s">
        <v>102</v>
      </c>
      <c r="G6" s="11"/>
      <c r="H6" s="11">
        <v>25.74</v>
      </c>
    </row>
    <row r="7" spans="1:8" x14ac:dyDescent="0.25">
      <c r="A7" s="11">
        <v>4</v>
      </c>
      <c r="B7" s="39" t="s">
        <v>108</v>
      </c>
      <c r="C7" s="40">
        <v>222.8</v>
      </c>
    </row>
    <row r="8" spans="1:8" x14ac:dyDescent="0.25">
      <c r="A8" s="11">
        <v>5</v>
      </c>
      <c r="B8" s="39" t="s">
        <v>93</v>
      </c>
      <c r="C8" s="40">
        <v>219.6</v>
      </c>
      <c r="E8" t="s">
        <v>122</v>
      </c>
    </row>
    <row r="9" spans="1:8" x14ac:dyDescent="0.25">
      <c r="E9" s="11">
        <v>1</v>
      </c>
      <c r="F9" s="11" t="s">
        <v>21</v>
      </c>
      <c r="G9" s="11"/>
      <c r="H9" s="11">
        <v>14.6</v>
      </c>
    </row>
    <row r="10" spans="1:8" x14ac:dyDescent="0.25">
      <c r="A10" t="s">
        <v>114</v>
      </c>
    </row>
    <row r="11" spans="1:8" x14ac:dyDescent="0.25">
      <c r="A11" t="s">
        <v>115</v>
      </c>
    </row>
    <row r="12" spans="1:8" x14ac:dyDescent="0.25">
      <c r="A12" s="11">
        <v>1</v>
      </c>
      <c r="B12" s="11" t="s">
        <v>142</v>
      </c>
      <c r="C12" s="11">
        <v>400</v>
      </c>
      <c r="D12" s="37"/>
      <c r="E12" t="s">
        <v>123</v>
      </c>
    </row>
    <row r="13" spans="1:8" x14ac:dyDescent="0.25">
      <c r="A13" s="11">
        <v>2</v>
      </c>
      <c r="B13" s="11" t="s">
        <v>164</v>
      </c>
      <c r="C13" s="11">
        <v>400</v>
      </c>
      <c r="D13" s="37"/>
      <c r="E13" t="s">
        <v>140</v>
      </c>
    </row>
    <row r="14" spans="1:8" x14ac:dyDescent="0.25">
      <c r="A14" s="11">
        <v>3</v>
      </c>
      <c r="B14" s="39" t="s">
        <v>106</v>
      </c>
      <c r="C14" s="40">
        <v>222.8</v>
      </c>
      <c r="D14" s="37"/>
      <c r="E14" s="11">
        <v>1</v>
      </c>
      <c r="F14" s="11" t="s">
        <v>106</v>
      </c>
      <c r="G14" s="11"/>
      <c r="H14" s="11">
        <v>602.16</v>
      </c>
    </row>
    <row r="15" spans="1:8" x14ac:dyDescent="0.25">
      <c r="A15" s="11">
        <v>4</v>
      </c>
      <c r="B15" s="39" t="s">
        <v>19</v>
      </c>
      <c r="C15" s="40">
        <v>219.6</v>
      </c>
      <c r="D15" s="37"/>
      <c r="E15" s="11">
        <v>2</v>
      </c>
      <c r="F15" s="11" t="s">
        <v>229</v>
      </c>
      <c r="G15" s="11"/>
      <c r="H15" s="11">
        <v>376.22</v>
      </c>
    </row>
    <row r="16" spans="1:8" x14ac:dyDescent="0.25">
      <c r="A16" s="11">
        <v>5</v>
      </c>
      <c r="B16" s="39" t="s">
        <v>200</v>
      </c>
      <c r="C16" s="40">
        <v>200</v>
      </c>
      <c r="D16" s="37"/>
    </row>
    <row r="17" spans="1:8" x14ac:dyDescent="0.25">
      <c r="B17" s="36"/>
      <c r="C17" s="37"/>
      <c r="D17" s="37"/>
      <c r="E17" t="s">
        <v>124</v>
      </c>
    </row>
    <row r="18" spans="1:8" x14ac:dyDescent="0.25">
      <c r="A18" t="s">
        <v>116</v>
      </c>
      <c r="E18" t="s">
        <v>125</v>
      </c>
    </row>
    <row r="19" spans="1:8" x14ac:dyDescent="0.25">
      <c r="A19" t="s">
        <v>117</v>
      </c>
      <c r="E19" s="11">
        <v>1</v>
      </c>
      <c r="F19" s="11" t="s">
        <v>229</v>
      </c>
      <c r="G19" s="11"/>
      <c r="H19" s="11">
        <v>139.19999999999999</v>
      </c>
    </row>
    <row r="20" spans="1:8" x14ac:dyDescent="0.25">
      <c r="A20" s="11">
        <v>1</v>
      </c>
      <c r="B20" s="11" t="s">
        <v>83</v>
      </c>
      <c r="C20" s="11">
        <v>2</v>
      </c>
      <c r="E20" s="11">
        <v>2</v>
      </c>
      <c r="F20" s="11" t="s">
        <v>85</v>
      </c>
      <c r="G20" s="11"/>
      <c r="H20" s="11">
        <v>96.5</v>
      </c>
    </row>
    <row r="21" spans="1:8" x14ac:dyDescent="0.25">
      <c r="A21" s="11">
        <v>2</v>
      </c>
      <c r="B21" s="11" t="s">
        <v>143</v>
      </c>
      <c r="C21" s="11">
        <v>2</v>
      </c>
    </row>
    <row r="22" spans="1:8" x14ac:dyDescent="0.25">
      <c r="A22" s="11">
        <v>3</v>
      </c>
      <c r="B22" s="11" t="s">
        <v>196</v>
      </c>
      <c r="C22" s="11">
        <v>2</v>
      </c>
      <c r="E22" t="s">
        <v>126</v>
      </c>
    </row>
    <row r="23" spans="1:8" x14ac:dyDescent="0.25">
      <c r="A23" s="11">
        <v>4</v>
      </c>
      <c r="B23" s="11" t="s">
        <v>201</v>
      </c>
      <c r="C23" s="11">
        <v>1</v>
      </c>
      <c r="E23" t="s">
        <v>127</v>
      </c>
    </row>
    <row r="24" spans="1:8" x14ac:dyDescent="0.25">
      <c r="A24" s="11">
        <v>5</v>
      </c>
      <c r="B24" s="11"/>
      <c r="C24" s="11"/>
      <c r="E24" s="11">
        <v>1</v>
      </c>
      <c r="F24" s="11" t="s">
        <v>106</v>
      </c>
      <c r="G24" s="11"/>
      <c r="H24" s="11">
        <v>222.8</v>
      </c>
    </row>
    <row r="25" spans="1:8" x14ac:dyDescent="0.25">
      <c r="E25" s="11">
        <v>2</v>
      </c>
      <c r="F25" s="11"/>
      <c r="G25" s="11"/>
      <c r="H25" s="11"/>
    </row>
    <row r="26" spans="1:8" x14ac:dyDescent="0.25">
      <c r="A26" t="s">
        <v>118</v>
      </c>
    </row>
    <row r="27" spans="1:8" x14ac:dyDescent="0.25">
      <c r="A27" s="11" t="s">
        <v>46</v>
      </c>
      <c r="B27" s="11" t="s">
        <v>138</v>
      </c>
      <c r="C27" s="11"/>
    </row>
    <row r="28" spans="1:8" x14ac:dyDescent="0.25">
      <c r="A28" s="11" t="s">
        <v>0</v>
      </c>
      <c r="B28" s="11" t="s">
        <v>85</v>
      </c>
      <c r="C28" s="11" t="s">
        <v>137</v>
      </c>
      <c r="E28" s="11" t="s">
        <v>128</v>
      </c>
      <c r="F28" s="11" t="s">
        <v>135</v>
      </c>
      <c r="G28" s="11" t="s">
        <v>65</v>
      </c>
      <c r="H28" s="11" t="s">
        <v>136</v>
      </c>
    </row>
    <row r="29" spans="1:8" x14ac:dyDescent="0.25">
      <c r="E29" s="11" t="s">
        <v>129</v>
      </c>
      <c r="F29" s="11">
        <v>16</v>
      </c>
      <c r="G29" s="11">
        <v>16</v>
      </c>
      <c r="H29" s="11">
        <f>F29+G29</f>
        <v>32</v>
      </c>
    </row>
    <row r="30" spans="1:8" x14ac:dyDescent="0.25">
      <c r="A30" t="s">
        <v>119</v>
      </c>
      <c r="E30" s="11" t="s">
        <v>130</v>
      </c>
      <c r="F30" s="11">
        <v>2</v>
      </c>
      <c r="G30" s="11">
        <v>0</v>
      </c>
      <c r="H30" s="11">
        <f t="shared" ref="H30:H35" si="0">F30+G30</f>
        <v>2</v>
      </c>
    </row>
    <row r="31" spans="1:8" x14ac:dyDescent="0.25">
      <c r="A31" s="11">
        <v>1</v>
      </c>
      <c r="B31" s="11" t="s">
        <v>99</v>
      </c>
      <c r="C31" s="11" t="s">
        <v>139</v>
      </c>
      <c r="E31" s="11" t="s">
        <v>131</v>
      </c>
      <c r="F31" s="11">
        <v>0</v>
      </c>
      <c r="G31" s="11">
        <v>0</v>
      </c>
      <c r="H31" s="11">
        <f t="shared" si="0"/>
        <v>0</v>
      </c>
    </row>
    <row r="32" spans="1:8" x14ac:dyDescent="0.25">
      <c r="A32" s="11">
        <v>2</v>
      </c>
      <c r="B32" s="11"/>
      <c r="C32" s="11"/>
      <c r="E32" s="11" t="s">
        <v>132</v>
      </c>
      <c r="F32" s="11">
        <v>0</v>
      </c>
      <c r="G32" s="11">
        <v>0</v>
      </c>
      <c r="H32" s="11">
        <f t="shared" si="0"/>
        <v>0</v>
      </c>
    </row>
    <row r="33" spans="1:8" x14ac:dyDescent="0.25">
      <c r="A33" s="11">
        <v>3</v>
      </c>
      <c r="B33" s="11"/>
      <c r="C33" s="11"/>
      <c r="E33" s="11" t="s">
        <v>202</v>
      </c>
      <c r="F33" s="11">
        <v>10</v>
      </c>
      <c r="G33" s="11">
        <v>2</v>
      </c>
      <c r="H33" s="11">
        <f t="shared" si="0"/>
        <v>12</v>
      </c>
    </row>
    <row r="34" spans="1:8" x14ac:dyDescent="0.25">
      <c r="E34" s="11" t="s">
        <v>133</v>
      </c>
      <c r="F34" s="11">
        <v>2</v>
      </c>
      <c r="G34" s="11">
        <v>0</v>
      </c>
      <c r="H34" s="11">
        <f t="shared" si="0"/>
        <v>2</v>
      </c>
    </row>
    <row r="35" spans="1:8" x14ac:dyDescent="0.25">
      <c r="E35" s="11" t="s">
        <v>134</v>
      </c>
      <c r="F35" s="11">
        <v>0</v>
      </c>
      <c r="G35" s="11">
        <v>0</v>
      </c>
      <c r="H35" s="11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Angler of the year - Open Line</vt:lpstr>
      <vt:lpstr>Angler of the year - Junior</vt:lpstr>
      <vt:lpstr>Angler of the year -Spear</vt:lpstr>
      <vt:lpstr>Game Section</vt:lpstr>
      <vt:lpstr>Boat</vt:lpstr>
      <vt:lpstr>IGFA Points</vt:lpstr>
      <vt:lpstr>Individual</vt:lpstr>
      <vt:lpstr>Reporting</vt:lpstr>
    </vt:vector>
  </TitlesOfParts>
  <Company>Carter Holt Harvey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OBrien</dc:creator>
  <cp:lastModifiedBy>Aimee Bayley</cp:lastModifiedBy>
  <cp:lastPrinted>2021-03-01T18:34:10Z</cp:lastPrinted>
  <dcterms:created xsi:type="dcterms:W3CDTF">2013-05-13T21:17:09Z</dcterms:created>
  <dcterms:modified xsi:type="dcterms:W3CDTF">2021-05-31T20:25:08Z</dcterms:modified>
</cp:coreProperties>
</file>